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e\Work\IR_Work\IR_Files\IR\IR Reports\Enrollment\Fall 2025\"/>
    </mc:Choice>
  </mc:AlternateContent>
  <xr:revisionPtr revIDLastSave="0" documentId="13_ncr:1_{6011187A-4367-4C97-9E79-BF7F0BEB9296}" xr6:coauthVersionLast="47" xr6:coauthVersionMax="47" xr10:uidLastSave="{00000000-0000-0000-0000-000000000000}"/>
  <bookViews>
    <workbookView xWindow="-120" yWindow="-120" windowWidth="29040" windowHeight="15720" xr2:uid="{11D75234-81C1-48F2-9EBB-DC2CD9AC9A0B}"/>
  </bookViews>
  <sheets>
    <sheet name="Fall Enrollment Summary" sheetId="1" r:id="rId1"/>
  </sheets>
  <definedNames>
    <definedName name="_xlnm.Print_Area" localSheetId="0">'Fall Enrollment Summary'!$A$1:$O$108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2" i="1" l="1"/>
  <c r="K102" i="1"/>
  <c r="I102" i="1"/>
  <c r="G102" i="1"/>
  <c r="E102" i="1"/>
  <c r="C102" i="1"/>
  <c r="O101" i="1"/>
  <c r="N101" i="1"/>
  <c r="M101" i="1"/>
  <c r="K101" i="1"/>
  <c r="I101" i="1"/>
  <c r="G101" i="1"/>
  <c r="E101" i="1"/>
  <c r="C101" i="1"/>
  <c r="O100" i="1"/>
  <c r="N100" i="1"/>
  <c r="M100" i="1"/>
  <c r="K100" i="1"/>
  <c r="I100" i="1"/>
  <c r="G100" i="1"/>
  <c r="E100" i="1"/>
  <c r="C100" i="1"/>
  <c r="O99" i="1"/>
  <c r="N99" i="1"/>
  <c r="M99" i="1"/>
  <c r="K99" i="1"/>
  <c r="I99" i="1"/>
  <c r="G99" i="1"/>
  <c r="E99" i="1"/>
  <c r="C99" i="1"/>
  <c r="O98" i="1"/>
  <c r="N98" i="1"/>
  <c r="M98" i="1"/>
  <c r="K98" i="1"/>
  <c r="I98" i="1"/>
  <c r="G98" i="1"/>
  <c r="E98" i="1"/>
  <c r="C98" i="1"/>
  <c r="O97" i="1"/>
  <c r="N97" i="1"/>
  <c r="M97" i="1"/>
  <c r="K97" i="1"/>
  <c r="I97" i="1"/>
  <c r="G97" i="1"/>
  <c r="E97" i="1"/>
  <c r="C97" i="1"/>
  <c r="O96" i="1"/>
  <c r="N96" i="1"/>
  <c r="M96" i="1"/>
  <c r="K96" i="1"/>
  <c r="I96" i="1"/>
  <c r="G96" i="1"/>
  <c r="E96" i="1"/>
  <c r="C96" i="1"/>
  <c r="O94" i="1"/>
  <c r="N94" i="1"/>
  <c r="M94" i="1"/>
  <c r="K94" i="1"/>
  <c r="I94" i="1"/>
  <c r="G94" i="1"/>
  <c r="E94" i="1"/>
  <c r="C94" i="1"/>
  <c r="O93" i="1"/>
  <c r="N93" i="1"/>
  <c r="M93" i="1"/>
  <c r="K93" i="1"/>
  <c r="I93" i="1"/>
  <c r="G93" i="1"/>
  <c r="E93" i="1"/>
  <c r="C93" i="1"/>
  <c r="O92" i="1"/>
  <c r="N92" i="1"/>
  <c r="M92" i="1"/>
  <c r="K92" i="1"/>
  <c r="I92" i="1"/>
  <c r="G92" i="1"/>
  <c r="E92" i="1"/>
  <c r="C92" i="1"/>
  <c r="O91" i="1"/>
  <c r="N91" i="1"/>
  <c r="M91" i="1"/>
  <c r="K91" i="1"/>
  <c r="I91" i="1"/>
  <c r="G91" i="1"/>
  <c r="E91" i="1"/>
  <c r="C91" i="1"/>
  <c r="O89" i="1"/>
  <c r="N89" i="1"/>
  <c r="M89" i="1"/>
  <c r="K89" i="1"/>
  <c r="I89" i="1"/>
  <c r="G89" i="1"/>
  <c r="E89" i="1"/>
  <c r="C89" i="1"/>
  <c r="O88" i="1"/>
  <c r="N88" i="1"/>
  <c r="M88" i="1"/>
  <c r="K88" i="1"/>
  <c r="I88" i="1"/>
  <c r="G88" i="1"/>
  <c r="E88" i="1"/>
  <c r="C88" i="1"/>
  <c r="O87" i="1"/>
  <c r="N87" i="1"/>
  <c r="M87" i="1"/>
  <c r="K87" i="1"/>
  <c r="I87" i="1"/>
  <c r="G87" i="1"/>
  <c r="E87" i="1"/>
  <c r="C87" i="1"/>
  <c r="O86" i="1"/>
  <c r="N86" i="1"/>
  <c r="M86" i="1"/>
  <c r="K86" i="1"/>
  <c r="I86" i="1"/>
  <c r="G86" i="1"/>
  <c r="E86" i="1"/>
  <c r="C86" i="1"/>
  <c r="O84" i="1"/>
  <c r="N84" i="1"/>
  <c r="M84" i="1"/>
  <c r="K84" i="1"/>
  <c r="I84" i="1"/>
  <c r="G84" i="1"/>
  <c r="E84" i="1"/>
  <c r="C84" i="1"/>
  <c r="O83" i="1"/>
  <c r="N83" i="1"/>
  <c r="M83" i="1"/>
  <c r="K83" i="1"/>
  <c r="I83" i="1"/>
  <c r="G83" i="1"/>
  <c r="E83" i="1"/>
  <c r="C83" i="1"/>
  <c r="O82" i="1"/>
  <c r="N82" i="1"/>
  <c r="M82" i="1"/>
  <c r="K82" i="1"/>
  <c r="I82" i="1"/>
  <c r="G82" i="1"/>
  <c r="E82" i="1"/>
  <c r="C82" i="1"/>
  <c r="O81" i="1"/>
  <c r="N81" i="1"/>
  <c r="M81" i="1"/>
  <c r="K81" i="1"/>
  <c r="I81" i="1"/>
  <c r="G81" i="1"/>
  <c r="E81" i="1"/>
  <c r="C81" i="1"/>
  <c r="O80" i="1"/>
  <c r="N80" i="1"/>
  <c r="M80" i="1"/>
  <c r="K80" i="1"/>
  <c r="I80" i="1"/>
  <c r="G80" i="1"/>
  <c r="E80" i="1"/>
  <c r="C80" i="1"/>
  <c r="O79" i="1"/>
  <c r="N79" i="1"/>
  <c r="M79" i="1"/>
  <c r="K79" i="1"/>
  <c r="I79" i="1"/>
  <c r="G79" i="1"/>
  <c r="E79" i="1"/>
  <c r="C79" i="1"/>
  <c r="O77" i="1"/>
  <c r="N77" i="1"/>
  <c r="M77" i="1"/>
  <c r="K77" i="1"/>
  <c r="I77" i="1"/>
  <c r="G77" i="1"/>
  <c r="E77" i="1"/>
  <c r="C77" i="1"/>
  <c r="O76" i="1"/>
  <c r="N76" i="1"/>
  <c r="M76" i="1"/>
  <c r="K76" i="1"/>
  <c r="I76" i="1"/>
  <c r="G76" i="1"/>
  <c r="E76" i="1"/>
  <c r="C76" i="1"/>
  <c r="O75" i="1"/>
  <c r="N75" i="1"/>
  <c r="M75" i="1"/>
  <c r="K75" i="1"/>
  <c r="I75" i="1"/>
  <c r="G75" i="1"/>
  <c r="E75" i="1"/>
  <c r="C75" i="1"/>
  <c r="O74" i="1"/>
  <c r="N74" i="1"/>
  <c r="M74" i="1"/>
  <c r="K74" i="1"/>
  <c r="I74" i="1"/>
  <c r="G74" i="1"/>
  <c r="E74" i="1"/>
  <c r="C74" i="1"/>
  <c r="O73" i="1"/>
  <c r="N73" i="1"/>
  <c r="M73" i="1"/>
  <c r="K73" i="1"/>
  <c r="I73" i="1"/>
  <c r="G73" i="1"/>
  <c r="E73" i="1"/>
  <c r="C73" i="1"/>
  <c r="O72" i="1"/>
  <c r="N72" i="1"/>
  <c r="M72" i="1"/>
  <c r="K72" i="1"/>
  <c r="I72" i="1"/>
  <c r="G72" i="1"/>
  <c r="E72" i="1"/>
  <c r="C72" i="1"/>
  <c r="O71" i="1"/>
  <c r="N71" i="1"/>
  <c r="M71" i="1"/>
  <c r="K71" i="1"/>
  <c r="I71" i="1"/>
  <c r="G71" i="1"/>
  <c r="E71" i="1"/>
  <c r="C71" i="1"/>
  <c r="O70" i="1"/>
  <c r="N70" i="1"/>
  <c r="M70" i="1"/>
  <c r="K70" i="1"/>
  <c r="I70" i="1"/>
  <c r="G70" i="1"/>
  <c r="E70" i="1"/>
  <c r="C70" i="1"/>
  <c r="O69" i="1"/>
  <c r="N69" i="1"/>
  <c r="M69" i="1"/>
  <c r="K69" i="1"/>
  <c r="I69" i="1"/>
  <c r="G69" i="1"/>
  <c r="E69" i="1"/>
  <c r="C69" i="1"/>
  <c r="O67" i="1"/>
  <c r="N67" i="1"/>
  <c r="M67" i="1"/>
  <c r="K67" i="1"/>
  <c r="I67" i="1"/>
  <c r="G67" i="1"/>
  <c r="E67" i="1"/>
  <c r="C67" i="1"/>
  <c r="O66" i="1"/>
  <c r="N66" i="1"/>
  <c r="M66" i="1"/>
  <c r="K66" i="1"/>
  <c r="I66" i="1"/>
  <c r="G66" i="1"/>
  <c r="E66" i="1"/>
  <c r="C66" i="1"/>
  <c r="O65" i="1"/>
  <c r="N65" i="1"/>
  <c r="M65" i="1"/>
  <c r="K65" i="1"/>
  <c r="I65" i="1"/>
  <c r="G65" i="1"/>
  <c r="E65" i="1"/>
  <c r="C65" i="1"/>
  <c r="O63" i="1"/>
  <c r="N63" i="1"/>
  <c r="M63" i="1"/>
  <c r="K63" i="1"/>
  <c r="I63" i="1"/>
  <c r="G63" i="1"/>
  <c r="E63" i="1"/>
  <c r="C63" i="1"/>
  <c r="O62" i="1"/>
  <c r="N62" i="1"/>
  <c r="M62" i="1"/>
  <c r="K62" i="1"/>
  <c r="I62" i="1"/>
  <c r="G62" i="1"/>
  <c r="E62" i="1"/>
  <c r="C62" i="1"/>
  <c r="O60" i="1"/>
  <c r="N60" i="1"/>
  <c r="M60" i="1"/>
  <c r="K60" i="1"/>
  <c r="I60" i="1"/>
  <c r="G60" i="1"/>
  <c r="E60" i="1"/>
  <c r="C60" i="1"/>
  <c r="M53" i="1"/>
  <c r="K53" i="1"/>
  <c r="I53" i="1"/>
  <c r="G53" i="1"/>
  <c r="E53" i="1"/>
  <c r="C53" i="1"/>
  <c r="O52" i="1"/>
  <c r="N52" i="1"/>
  <c r="M52" i="1"/>
  <c r="K52" i="1"/>
  <c r="I52" i="1"/>
  <c r="G52" i="1"/>
  <c r="E52" i="1"/>
  <c r="C52" i="1"/>
  <c r="O51" i="1"/>
  <c r="N51" i="1"/>
  <c r="M51" i="1"/>
  <c r="K51" i="1"/>
  <c r="I51" i="1"/>
  <c r="G51" i="1"/>
  <c r="E51" i="1"/>
  <c r="C51" i="1"/>
  <c r="O50" i="1"/>
  <c r="N50" i="1"/>
  <c r="M50" i="1"/>
  <c r="K50" i="1"/>
  <c r="I50" i="1"/>
  <c r="G50" i="1"/>
  <c r="E50" i="1"/>
  <c r="C50" i="1"/>
  <c r="O49" i="1"/>
  <c r="N49" i="1"/>
  <c r="M49" i="1"/>
  <c r="K49" i="1"/>
  <c r="I49" i="1"/>
  <c r="G49" i="1"/>
  <c r="E49" i="1"/>
  <c r="C49" i="1"/>
  <c r="O48" i="1"/>
  <c r="N48" i="1"/>
  <c r="M48" i="1"/>
  <c r="K48" i="1"/>
  <c r="I48" i="1"/>
  <c r="G48" i="1"/>
  <c r="E48" i="1"/>
  <c r="C48" i="1"/>
  <c r="O47" i="1"/>
  <c r="N47" i="1"/>
  <c r="M47" i="1"/>
  <c r="K47" i="1"/>
  <c r="I47" i="1"/>
  <c r="G47" i="1"/>
  <c r="E47" i="1"/>
  <c r="C47" i="1"/>
  <c r="O45" i="1"/>
  <c r="N45" i="1"/>
  <c r="M45" i="1"/>
  <c r="K45" i="1"/>
  <c r="I45" i="1"/>
  <c r="G45" i="1"/>
  <c r="E45" i="1"/>
  <c r="C45" i="1"/>
  <c r="O44" i="1"/>
  <c r="N44" i="1"/>
  <c r="M44" i="1"/>
  <c r="K44" i="1"/>
  <c r="I44" i="1"/>
  <c r="G44" i="1"/>
  <c r="E44" i="1"/>
  <c r="C44" i="1"/>
  <c r="O42" i="1"/>
  <c r="N42" i="1"/>
  <c r="M42" i="1"/>
  <c r="K42" i="1"/>
  <c r="I42" i="1"/>
  <c r="G42" i="1"/>
  <c r="E42" i="1"/>
  <c r="C42" i="1"/>
  <c r="O41" i="1"/>
  <c r="N41" i="1"/>
  <c r="M41" i="1"/>
  <c r="K41" i="1"/>
  <c r="I41" i="1"/>
  <c r="G41" i="1"/>
  <c r="E41" i="1"/>
  <c r="C41" i="1"/>
  <c r="O38" i="1"/>
  <c r="N38" i="1"/>
  <c r="M38" i="1"/>
  <c r="K38" i="1"/>
  <c r="I38" i="1"/>
  <c r="G38" i="1"/>
  <c r="E38" i="1"/>
  <c r="C38" i="1"/>
  <c r="O37" i="1"/>
  <c r="N37" i="1"/>
  <c r="M37" i="1"/>
  <c r="K37" i="1"/>
  <c r="I37" i="1"/>
  <c r="G37" i="1"/>
  <c r="E37" i="1"/>
  <c r="C37" i="1"/>
  <c r="O36" i="1"/>
  <c r="N36" i="1"/>
  <c r="M36" i="1"/>
  <c r="K36" i="1"/>
  <c r="I36" i="1"/>
  <c r="G36" i="1"/>
  <c r="E36" i="1"/>
  <c r="C36" i="1"/>
  <c r="O35" i="1"/>
  <c r="N35" i="1"/>
  <c r="M35" i="1"/>
  <c r="K35" i="1"/>
  <c r="I35" i="1"/>
  <c r="G35" i="1"/>
  <c r="E35" i="1"/>
  <c r="C35" i="1"/>
  <c r="O33" i="1"/>
  <c r="N33" i="1"/>
  <c r="M33" i="1"/>
  <c r="K33" i="1"/>
  <c r="I33" i="1"/>
  <c r="G33" i="1"/>
  <c r="E33" i="1"/>
  <c r="C33" i="1"/>
  <c r="O32" i="1"/>
  <c r="N32" i="1"/>
  <c r="M32" i="1"/>
  <c r="K32" i="1"/>
  <c r="I32" i="1"/>
  <c r="G32" i="1"/>
  <c r="E32" i="1"/>
  <c r="C32" i="1"/>
  <c r="O31" i="1"/>
  <c r="N31" i="1"/>
  <c r="M31" i="1"/>
  <c r="K31" i="1"/>
  <c r="I31" i="1"/>
  <c r="G31" i="1"/>
  <c r="E31" i="1"/>
  <c r="C31" i="1"/>
  <c r="O30" i="1"/>
  <c r="N30" i="1"/>
  <c r="M30" i="1"/>
  <c r="K30" i="1"/>
  <c r="I30" i="1"/>
  <c r="G30" i="1"/>
  <c r="E30" i="1"/>
  <c r="C30" i="1"/>
  <c r="O29" i="1"/>
  <c r="N29" i="1"/>
  <c r="M29" i="1"/>
  <c r="K29" i="1"/>
  <c r="I29" i="1"/>
  <c r="G29" i="1"/>
  <c r="E29" i="1"/>
  <c r="C29" i="1"/>
  <c r="O28" i="1"/>
  <c r="N28" i="1"/>
  <c r="M28" i="1"/>
  <c r="K28" i="1"/>
  <c r="I28" i="1"/>
  <c r="G28" i="1"/>
  <c r="E28" i="1"/>
  <c r="C28" i="1"/>
  <c r="O26" i="1"/>
  <c r="N26" i="1"/>
  <c r="M26" i="1"/>
  <c r="K26" i="1"/>
  <c r="I26" i="1"/>
  <c r="G26" i="1"/>
  <c r="E26" i="1"/>
  <c r="C26" i="1"/>
  <c r="O25" i="1"/>
  <c r="N25" i="1"/>
  <c r="M25" i="1"/>
  <c r="K25" i="1"/>
  <c r="I25" i="1"/>
  <c r="G25" i="1"/>
  <c r="E25" i="1"/>
  <c r="C25" i="1"/>
  <c r="O24" i="1"/>
  <c r="N24" i="1"/>
  <c r="M24" i="1"/>
  <c r="K24" i="1"/>
  <c r="I24" i="1"/>
  <c r="G24" i="1"/>
  <c r="E24" i="1"/>
  <c r="C24" i="1"/>
  <c r="O23" i="1"/>
  <c r="N23" i="1"/>
  <c r="M23" i="1"/>
  <c r="K23" i="1"/>
  <c r="I23" i="1"/>
  <c r="G23" i="1"/>
  <c r="E23" i="1"/>
  <c r="C23" i="1"/>
  <c r="O22" i="1"/>
  <c r="N22" i="1"/>
  <c r="M22" i="1"/>
  <c r="K22" i="1"/>
  <c r="I22" i="1"/>
  <c r="G22" i="1"/>
  <c r="E22" i="1"/>
  <c r="C22" i="1"/>
  <c r="O21" i="1"/>
  <c r="N21" i="1"/>
  <c r="M21" i="1"/>
  <c r="K21" i="1"/>
  <c r="I21" i="1"/>
  <c r="G21" i="1"/>
  <c r="E21" i="1"/>
  <c r="C21" i="1"/>
  <c r="O20" i="1"/>
  <c r="N20" i="1"/>
  <c r="M20" i="1"/>
  <c r="K20" i="1"/>
  <c r="I20" i="1"/>
  <c r="G20" i="1"/>
  <c r="E20" i="1"/>
  <c r="C20" i="1"/>
  <c r="O19" i="1"/>
  <c r="N19" i="1"/>
  <c r="M19" i="1"/>
  <c r="K19" i="1"/>
  <c r="I19" i="1"/>
  <c r="G19" i="1"/>
  <c r="E19" i="1"/>
  <c r="C19" i="1"/>
  <c r="O18" i="1"/>
  <c r="N18" i="1"/>
  <c r="M18" i="1"/>
  <c r="K18" i="1"/>
  <c r="I18" i="1"/>
  <c r="G18" i="1"/>
  <c r="E18" i="1"/>
  <c r="C18" i="1"/>
  <c r="L16" i="1"/>
  <c r="O16" i="1" s="1"/>
  <c r="J16" i="1"/>
  <c r="K16" i="1" s="1"/>
  <c r="H16" i="1"/>
  <c r="I16" i="1" s="1"/>
  <c r="F16" i="1"/>
  <c r="G16" i="1" s="1"/>
  <c r="D16" i="1"/>
  <c r="E16" i="1" s="1"/>
  <c r="B16" i="1"/>
  <c r="C16" i="1" s="1"/>
  <c r="O15" i="1"/>
  <c r="N15" i="1"/>
  <c r="M15" i="1"/>
  <c r="K15" i="1"/>
  <c r="I15" i="1"/>
  <c r="G15" i="1"/>
  <c r="E15" i="1"/>
  <c r="C15" i="1"/>
  <c r="O14" i="1"/>
  <c r="N14" i="1"/>
  <c r="M14" i="1"/>
  <c r="K14" i="1"/>
  <c r="I14" i="1"/>
  <c r="G14" i="1"/>
  <c r="E14" i="1"/>
  <c r="C14" i="1"/>
  <c r="O12" i="1"/>
  <c r="N12" i="1"/>
  <c r="M12" i="1"/>
  <c r="K12" i="1"/>
  <c r="I12" i="1"/>
  <c r="G12" i="1"/>
  <c r="E12" i="1"/>
  <c r="C12" i="1"/>
  <c r="O11" i="1"/>
  <c r="N11" i="1"/>
  <c r="M11" i="1"/>
  <c r="K11" i="1"/>
  <c r="I11" i="1"/>
  <c r="G11" i="1"/>
  <c r="E11" i="1"/>
  <c r="C11" i="1"/>
  <c r="O9" i="1"/>
  <c r="N9" i="1"/>
  <c r="M9" i="1"/>
  <c r="K9" i="1"/>
  <c r="I9" i="1"/>
  <c r="G9" i="1"/>
  <c r="E9" i="1"/>
  <c r="C9" i="1"/>
  <c r="M16" i="1" l="1"/>
  <c r="N16" i="1"/>
</calcChain>
</file>

<file path=xl/sharedStrings.xml><?xml version="1.0" encoding="utf-8"?>
<sst xmlns="http://schemas.openxmlformats.org/spreadsheetml/2006/main" count="139" uniqueCount="65">
  <si>
    <t>STUDENT HEADCOUNT</t>
  </si>
  <si>
    <r>
      <t>Fall 2020</t>
    </r>
    <r>
      <rPr>
        <b/>
        <sz val="11"/>
        <color rgb="FFFF0000"/>
        <rFont val="Calibri"/>
        <family val="2"/>
      </rPr>
      <t>**</t>
    </r>
  </si>
  <si>
    <t>Fall 2021</t>
  </si>
  <si>
    <t>Fall 2022</t>
  </si>
  <si>
    <t>Fall 2023</t>
  </si>
  <si>
    <t>Fall 2024</t>
  </si>
  <si>
    <t>Fall 2025</t>
  </si>
  <si>
    <t>Percent Change</t>
  </si>
  <si>
    <t>Number</t>
  </si>
  <si>
    <t>Percent</t>
  </si>
  <si>
    <t>1 yr % Change</t>
  </si>
  <si>
    <t>3 yr % Change</t>
  </si>
  <si>
    <t>All Credit Students</t>
  </si>
  <si>
    <t>Enrollment Status</t>
  </si>
  <si>
    <t>Full Time</t>
  </si>
  <si>
    <t>Part Time</t>
  </si>
  <si>
    <t>Gender</t>
  </si>
  <si>
    <t>Female</t>
  </si>
  <si>
    <t>Male</t>
  </si>
  <si>
    <t>Not Reported</t>
  </si>
  <si>
    <t xml:space="preserve">Race &amp; Ethnic Category </t>
  </si>
  <si>
    <t>African-American/Black</t>
  </si>
  <si>
    <t>American Indian/Alaskan Nat</t>
  </si>
  <si>
    <t>Asian</t>
  </si>
  <si>
    <t>Hispanic</t>
  </si>
  <si>
    <t>Native Hawaiian/Pacific Islndr</t>
  </si>
  <si>
    <t>Caucasian/White</t>
  </si>
  <si>
    <t>Two or more races</t>
  </si>
  <si>
    <t>U.S. Nonresident</t>
  </si>
  <si>
    <t>Student Population</t>
  </si>
  <si>
    <t>First Time College</t>
  </si>
  <si>
    <t>Continuing</t>
  </si>
  <si>
    <r>
      <t>Previously Attended JCCC</t>
    </r>
    <r>
      <rPr>
        <vertAlign val="superscript"/>
        <sz val="11"/>
        <color theme="1"/>
        <rFont val="Calibri"/>
        <family val="2"/>
      </rPr>
      <t>1</t>
    </r>
  </si>
  <si>
    <r>
      <t>Transfer</t>
    </r>
    <r>
      <rPr>
        <vertAlign val="superscript"/>
        <sz val="11"/>
        <color theme="1"/>
        <rFont val="Calibri"/>
        <family val="2"/>
      </rPr>
      <t>1</t>
    </r>
  </si>
  <si>
    <r>
      <t>Current High School Student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</t>
    </r>
  </si>
  <si>
    <t>Other</t>
  </si>
  <si>
    <t>Residence</t>
  </si>
  <si>
    <t>Johnson County</t>
  </si>
  <si>
    <t>Other KS County</t>
  </si>
  <si>
    <t>Metro Rate</t>
  </si>
  <si>
    <t>Out of State</t>
  </si>
  <si>
    <t>Degree/Certificate Seeking</t>
  </si>
  <si>
    <t>Non Degree/Certificate Seeking</t>
  </si>
  <si>
    <t>Degree/Cert Seeking HS Student</t>
  </si>
  <si>
    <t>Non Degree/Cert Seeking HS Student</t>
  </si>
  <si>
    <t>Age Group</t>
  </si>
  <si>
    <t>&lt;18</t>
  </si>
  <si>
    <t>18-23</t>
  </si>
  <si>
    <t>24-29</t>
  </si>
  <si>
    <t>30-39</t>
  </si>
  <si>
    <t>40-49</t>
  </si>
  <si>
    <t>50 +</t>
  </si>
  <si>
    <t>Unknown</t>
  </si>
  <si>
    <t>Average Age</t>
  </si>
  <si>
    <t>Median Age</t>
  </si>
  <si>
    <t>STUDENT CREDIT HOURS</t>
  </si>
  <si>
    <t>All Student Credit Hours</t>
  </si>
  <si>
    <t>Not Seeking a Deg/Certf</t>
  </si>
  <si>
    <t>*Audit Only students are excluded from headcount, aligning with federal compliance reporting definition</t>
  </si>
  <si>
    <r>
      <rPr>
        <i/>
        <vertAlign val="superscript"/>
        <sz val="8"/>
        <color theme="1"/>
        <rFont val="Calibri"/>
        <family val="2"/>
        <scheme val="minor"/>
      </rPr>
      <t>1</t>
    </r>
    <r>
      <rPr>
        <i/>
        <sz val="8"/>
        <color theme="1"/>
        <rFont val="Calibri"/>
        <family val="2"/>
        <scheme val="minor"/>
      </rPr>
      <t>Definitions changed as of summer 14</t>
    </r>
  </si>
  <si>
    <r>
      <rPr>
        <i/>
        <vertAlign val="superscript"/>
        <sz val="8"/>
        <color theme="1"/>
        <rFont val="Calibri"/>
        <family val="2"/>
        <scheme val="minor"/>
      </rPr>
      <t>2</t>
    </r>
    <r>
      <rPr>
        <i/>
        <sz val="8"/>
        <color theme="1"/>
        <rFont val="Calibri"/>
        <family val="2"/>
        <scheme val="minor"/>
      </rPr>
      <t>Current</t>
    </r>
    <r>
      <rPr>
        <i/>
        <vertAlign val="superscript"/>
        <sz val="8"/>
        <color theme="1"/>
        <rFont val="Calibri"/>
        <family val="2"/>
        <scheme val="minor"/>
      </rPr>
      <t xml:space="preserve"> </t>
    </r>
    <r>
      <rPr>
        <i/>
        <sz val="8"/>
        <color theme="1"/>
        <rFont val="Calibri"/>
        <family val="2"/>
        <scheme val="minor"/>
      </rPr>
      <t>High School Student counts include those students who are in High School and enrolled in a JCCC course/s</t>
    </r>
  </si>
  <si>
    <t>Student Population based off student type reported in Banner at time of reporting (not IR Student Type)</t>
  </si>
  <si>
    <t xml:space="preserve"> majority of high school students did not enroll until after census.  The sharp decline at census for this population had an impact on a variety of metrics.  Additionally, COVID-19 impacted Fall 2020 enrollment broadly.</t>
  </si>
  <si>
    <t>**Fall 2020 registration deadlines were extended beyond census for our Concurrent Enrollment/High School Populations due to Covid. Due to the extension &amp; other enrollment obstacles associated with COVID</t>
  </si>
  <si>
    <t>Student Enrollment Summary - Fall 2020 to Fall 2025(as of Census)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</si>
</sst>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\ "/>
    <numFmt numFmtId="165" formatCode="0%\ "/>
    <numFmt numFmtId="166" formatCode="0.0%\ "/>
  </numFmts>
  <fonts count="26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6"/>
      <color theme="1" tint="4.9989318521683403E-2"/>
      <name val="Calibri"/>
      <family val="2"/>
    </font>
    <font>
      <b/>
      <sz val="14"/>
      <color theme="1" tint="4.9989318521683403E-2"/>
      <name val="Calibri"/>
      <family val="2"/>
    </font>
    <font>
      <sz val="14"/>
      <color theme="1" tint="4.9989318521683403E-2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2"/>
      <color theme="8" tint="-0.499984740745262"/>
      <name val="Calibri"/>
      <family val="2"/>
    </font>
    <font>
      <b/>
      <sz val="12"/>
      <color theme="1" tint="4.9989318521683403E-2"/>
      <name val="Calibri"/>
      <family val="2"/>
    </font>
    <font>
      <sz val="12"/>
      <color theme="0"/>
      <name val="Calibri"/>
      <family val="2"/>
    </font>
    <font>
      <vertAlign val="superscript"/>
      <sz val="11"/>
      <color theme="1"/>
      <name val="Calibri"/>
      <family val="2"/>
    </font>
    <font>
      <sz val="10.5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Gill Sans MT"/>
      <family val="2"/>
    </font>
    <font>
      <b/>
      <sz val="14"/>
      <color theme="8" tint="-0.499984740745262"/>
      <name val="Calibri"/>
      <family val="2"/>
    </font>
    <font>
      <i/>
      <sz val="8"/>
      <color theme="1"/>
      <name val="Calibri"/>
      <family val="2"/>
      <scheme val="minor"/>
    </font>
    <font>
      <i/>
      <vertAlign val="superscript"/>
      <sz val="8"/>
      <color theme="1"/>
      <name val="Calibri"/>
      <family val="2"/>
      <scheme val="minor"/>
    </font>
    <font>
      <sz val="11"/>
      <color theme="1"/>
      <name val="Gill Sans MT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94B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ED6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theme="8" tint="-0.499984740745262"/>
      </bottom>
      <diagonal/>
    </border>
    <border>
      <left/>
      <right/>
      <top style="double">
        <color theme="8" tint="-0.499984740745262"/>
      </top>
      <bottom/>
      <diagonal/>
    </border>
    <border>
      <left style="thin">
        <color indexed="64"/>
      </left>
      <right/>
      <top/>
      <bottom style="medium">
        <color theme="8" tint="-0.499984740745262"/>
      </bottom>
      <diagonal/>
    </border>
    <border>
      <left/>
      <right style="thin">
        <color indexed="64"/>
      </right>
      <top/>
      <bottom style="medium">
        <color theme="8" tint="-0.499984740745262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 style="thin">
        <color indexed="64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theme="8" tint="-0.499984740745262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5" fillId="0" borderId="0" xfId="1" applyFont="1"/>
    <xf numFmtId="0" fontId="6" fillId="0" borderId="1" xfId="1" applyFont="1" applyBorder="1" applyAlignment="1">
      <alignment horizontal="left"/>
    </xf>
    <xf numFmtId="0" fontId="5" fillId="0" borderId="1" xfId="1" applyFont="1" applyBorder="1"/>
    <xf numFmtId="0" fontId="8" fillId="2" borderId="2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7" fillId="0" borderId="0" xfId="1" applyFont="1"/>
    <xf numFmtId="0" fontId="10" fillId="0" borderId="0" xfId="1" applyFont="1"/>
    <xf numFmtId="0" fontId="6" fillId="0" borderId="5" xfId="1" applyFont="1" applyBorder="1" applyAlignment="1">
      <alignment horizontal="centerContinuous" vertical="center"/>
    </xf>
    <xf numFmtId="0" fontId="12" fillId="0" borderId="6" xfId="1" applyFont="1" applyBorder="1" applyAlignment="1">
      <alignment horizontal="centerContinuous" vertical="center" wrapText="1"/>
    </xf>
    <xf numFmtId="0" fontId="10" fillId="0" borderId="7" xfId="1" applyFont="1" applyBorder="1" applyAlignment="1">
      <alignment horizontal="center"/>
    </xf>
    <xf numFmtId="0" fontId="10" fillId="0" borderId="8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3" fillId="0" borderId="8" xfId="1" applyFont="1" applyBorder="1" applyAlignment="1">
      <alignment horizontal="center"/>
    </xf>
    <xf numFmtId="0" fontId="6" fillId="0" borderId="3" xfId="1" applyFont="1" applyBorder="1" applyAlignment="1">
      <alignment horizontal="center" wrapText="1"/>
    </xf>
    <xf numFmtId="0" fontId="6" fillId="0" borderId="4" xfId="1" applyFont="1" applyBorder="1" applyAlignment="1">
      <alignment horizontal="center" wrapText="1"/>
    </xf>
    <xf numFmtId="164" fontId="10" fillId="0" borderId="9" xfId="1" applyNumberFormat="1" applyFont="1" applyBorder="1"/>
    <xf numFmtId="165" fontId="10" fillId="0" borderId="10" xfId="1" applyNumberFormat="1" applyFont="1" applyBorder="1"/>
    <xf numFmtId="166" fontId="12" fillId="0" borderId="9" xfId="1" applyNumberFormat="1" applyFont="1" applyBorder="1"/>
    <xf numFmtId="166" fontId="12" fillId="0" borderId="10" xfId="1" applyNumberFormat="1" applyFont="1" applyBorder="1"/>
    <xf numFmtId="0" fontId="5" fillId="0" borderId="0" xfId="0" applyFont="1"/>
    <xf numFmtId="164" fontId="16" fillId="3" borderId="9" xfId="1" applyNumberFormat="1" applyFont="1" applyFill="1" applyBorder="1"/>
    <xf numFmtId="165" fontId="16" fillId="3" borderId="10" xfId="1" applyNumberFormat="1" applyFont="1" applyFill="1" applyBorder="1"/>
    <xf numFmtId="166" fontId="16" fillId="3" borderId="9" xfId="1" applyNumberFormat="1" applyFont="1" applyFill="1" applyBorder="1"/>
    <xf numFmtId="166" fontId="16" fillId="3" borderId="10" xfId="1" applyNumberFormat="1" applyFont="1" applyFill="1" applyBorder="1"/>
    <xf numFmtId="164" fontId="5" fillId="0" borderId="9" xfId="1" applyNumberFormat="1" applyFont="1" applyBorder="1"/>
    <xf numFmtId="165" fontId="5" fillId="0" borderId="10" xfId="1" applyNumberFormat="1" applyFont="1" applyBorder="1"/>
    <xf numFmtId="166" fontId="5" fillId="0" borderId="9" xfId="1" applyNumberFormat="1" applyFont="1" applyBorder="1"/>
    <xf numFmtId="166" fontId="5" fillId="0" borderId="10" xfId="1" applyNumberFormat="1" applyFont="1" applyBorder="1"/>
    <xf numFmtId="165" fontId="5" fillId="0" borderId="9" xfId="1" applyNumberFormat="1" applyFont="1" applyBorder="1"/>
    <xf numFmtId="0" fontId="20" fillId="0" borderId="0" xfId="0" applyFont="1"/>
    <xf numFmtId="164" fontId="5" fillId="0" borderId="11" xfId="1" applyNumberFormat="1" applyFont="1" applyBorder="1"/>
    <xf numFmtId="165" fontId="5" fillId="0" borderId="12" xfId="1" applyNumberFormat="1" applyFont="1" applyBorder="1"/>
    <xf numFmtId="166" fontId="12" fillId="0" borderId="11" xfId="1" applyNumberFormat="1" applyFont="1" applyBorder="1"/>
    <xf numFmtId="166" fontId="12" fillId="0" borderId="12" xfId="1" applyNumberFormat="1" applyFont="1" applyBorder="1"/>
    <xf numFmtId="0" fontId="22" fillId="0" borderId="0" xfId="0" applyFont="1"/>
    <xf numFmtId="164" fontId="18" fillId="0" borderId="0" xfId="1" applyNumberFormat="1" applyFont="1"/>
    <xf numFmtId="165" fontId="18" fillId="0" borderId="0" xfId="1" applyNumberFormat="1" applyFont="1"/>
    <xf numFmtId="166" fontId="5" fillId="0" borderId="0" xfId="1" applyNumberFormat="1" applyFont="1"/>
    <xf numFmtId="0" fontId="24" fillId="0" borderId="0" xfId="0" applyFont="1"/>
    <xf numFmtId="0" fontId="25" fillId="0" borderId="0" xfId="0" applyFont="1" applyAlignment="1">
      <alignment horizontal="left" wrapText="1"/>
    </xf>
    <xf numFmtId="0" fontId="22" fillId="0" borderId="0" xfId="0" applyFont="1" applyAlignment="1">
      <alignment wrapText="1"/>
    </xf>
    <xf numFmtId="0" fontId="22" fillId="0" borderId="0" xfId="0" applyFont="1" applyAlignment="1"/>
    <xf numFmtId="0" fontId="10" fillId="4" borderId="0" xfId="1" applyFont="1" applyFill="1" applyAlignment="1">
      <alignment horizontal="centerContinuous" vertical="center"/>
    </xf>
    <xf numFmtId="0" fontId="10" fillId="0" borderId="3" xfId="1" applyFont="1" applyBorder="1" applyAlignment="1">
      <alignment horizontal="centerContinuous"/>
    </xf>
    <xf numFmtId="0" fontId="10" fillId="0" borderId="4" xfId="1" applyFont="1" applyBorder="1" applyAlignment="1">
      <alignment horizontal="centerContinuous"/>
    </xf>
    <xf numFmtId="0" fontId="7" fillId="0" borderId="13" xfId="1" applyFont="1" applyBorder="1"/>
    <xf numFmtId="0" fontId="10" fillId="0" borderId="9" xfId="1" applyFont="1" applyBorder="1"/>
    <xf numFmtId="0" fontId="14" fillId="0" borderId="9" xfId="0" applyFont="1" applyBorder="1"/>
    <xf numFmtId="0" fontId="15" fillId="3" borderId="9" xfId="0" applyFont="1" applyFill="1" applyBorder="1"/>
    <xf numFmtId="0" fontId="5" fillId="0" borderId="9" xfId="0" applyFont="1" applyBorder="1" applyAlignment="1">
      <alignment horizontal="left" indent="1"/>
    </xf>
    <xf numFmtId="0" fontId="5" fillId="0" borderId="9" xfId="0" applyFont="1" applyBorder="1"/>
    <xf numFmtId="0" fontId="5" fillId="0" borderId="9" xfId="1" applyFont="1" applyBorder="1" applyAlignment="1">
      <alignment horizontal="left" indent="1"/>
    </xf>
    <xf numFmtId="0" fontId="18" fillId="0" borderId="9" xfId="0" applyFont="1" applyBorder="1" applyAlignment="1">
      <alignment horizontal="left" wrapText="1" indent="1"/>
    </xf>
    <xf numFmtId="0" fontId="19" fillId="0" borderId="9" xfId="0" applyFont="1" applyBorder="1" applyAlignment="1">
      <alignment horizontal="left" wrapText="1" indent="1"/>
    </xf>
    <xf numFmtId="0" fontId="10" fillId="4" borderId="9" xfId="1" applyFont="1" applyFill="1" applyBorder="1" applyAlignment="1">
      <alignment horizontal="center" vertical="center"/>
    </xf>
    <xf numFmtId="0" fontId="21" fillId="0" borderId="9" xfId="0" applyFont="1" applyBorder="1"/>
    <xf numFmtId="0" fontId="5" fillId="0" borderId="11" xfId="0" applyFont="1" applyBorder="1" applyAlignment="1">
      <alignment horizontal="left" indent="1"/>
    </xf>
    <xf numFmtId="0" fontId="7" fillId="4" borderId="0" xfId="1" applyFont="1" applyFill="1" applyBorder="1" applyAlignment="1">
      <alignment horizontal="centerContinuous" vertical="center"/>
    </xf>
    <xf numFmtId="166" fontId="5" fillId="0" borderId="12" xfId="1" applyNumberFormat="1" applyFont="1" applyBorder="1"/>
    <xf numFmtId="166" fontId="5" fillId="0" borderId="11" xfId="1" applyNumberFormat="1" applyFont="1" applyBorder="1"/>
  </cellXfs>
  <cellStyles count="2">
    <cellStyle name="Normal" xfId="0" builtinId="0"/>
    <cellStyle name="Normal 2 3" xfId="1" xr:uid="{476D51C9-773E-4D36-9DD6-602BAFE5C203}"/>
  </cellStyles>
  <dxfs count="12">
    <dxf>
      <font>
        <b/>
        <i val="0"/>
        <color theme="6" tint="-0.499984740745262"/>
      </font>
    </dxf>
    <dxf>
      <font>
        <color rgb="FFC00000"/>
      </font>
    </dxf>
    <dxf>
      <font>
        <b/>
        <i val="0"/>
        <color theme="6" tint="-0.499984740745262"/>
      </font>
    </dxf>
    <dxf>
      <font>
        <color rgb="FF9C0006"/>
      </font>
    </dxf>
    <dxf>
      <font>
        <b/>
        <i val="0"/>
        <color theme="6" tint="-0.499984740745262"/>
      </font>
    </dxf>
    <dxf>
      <font>
        <color rgb="FFC00000"/>
      </font>
    </dxf>
    <dxf>
      <font>
        <b/>
        <i val="0"/>
        <color theme="6" tint="-0.499984740745262"/>
      </font>
    </dxf>
    <dxf>
      <font>
        <color rgb="FF9C0006"/>
      </font>
    </dxf>
    <dxf>
      <font>
        <b/>
        <i val="0"/>
        <color theme="6" tint="-0.499984740745262"/>
      </font>
    </dxf>
    <dxf>
      <font>
        <color rgb="FFC00000"/>
      </font>
    </dxf>
    <dxf>
      <font>
        <b/>
        <i val="0"/>
        <color theme="6" tint="-0.499984740745262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114300</xdr:colOff>
      <xdr:row>2</xdr:row>
      <xdr:rowOff>190500</xdr:rowOff>
    </xdr:to>
    <xdr:pic>
      <xdr:nvPicPr>
        <xdr:cNvPr id="2" name="Picture 1" descr="JCCC Logo">
          <a:extLst>
            <a:ext uri="{FF2B5EF4-FFF2-40B4-BE49-F238E27FC236}">
              <a16:creationId xmlns:a16="http://schemas.microsoft.com/office/drawing/2014/main" id="{218473D1-E802-492C-902D-84ABC0E8D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6722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2926D-7C79-410E-A479-6274BC7D0C25}">
  <dimension ref="A3:BU109"/>
  <sheetViews>
    <sheetView tabSelected="1" zoomScaleNormal="100" workbookViewId="0">
      <selection activeCell="A59" sqref="A59"/>
    </sheetView>
  </sheetViews>
  <sheetFormatPr defaultColWidth="9.1796875" defaultRowHeight="16" x14ac:dyDescent="0.5"/>
  <cols>
    <col min="1" max="1" width="30.08984375" style="33" customWidth="1"/>
    <col min="2" max="2" width="9" style="33" customWidth="1"/>
    <col min="3" max="3" width="7.453125" style="33" bestFit="1" customWidth="1"/>
    <col min="4" max="4" width="8.81640625" style="33" customWidth="1"/>
    <col min="5" max="5" width="6.81640625" style="33" bestFit="1" customWidth="1"/>
    <col min="6" max="6" width="9" style="33" customWidth="1"/>
    <col min="7" max="7" width="7.453125" style="33" bestFit="1" customWidth="1"/>
    <col min="8" max="8" width="8.81640625" style="33" customWidth="1"/>
    <col min="9" max="9" width="7.453125" style="33" bestFit="1" customWidth="1"/>
    <col min="10" max="10" width="8.81640625" style="33" customWidth="1"/>
    <col min="11" max="11" width="7.453125" style="33" bestFit="1" customWidth="1"/>
    <col min="12" max="12" width="8.81640625" style="33" customWidth="1"/>
    <col min="13" max="13" width="7.453125" style="33" bestFit="1" customWidth="1"/>
    <col min="14" max="15" width="7.36328125" style="33" bestFit="1" customWidth="1"/>
    <col min="16" max="16384" width="9.1796875" style="33"/>
  </cols>
  <sheetData>
    <row r="3" spans="1:15" ht="20.5" customHeight="1" x14ac:dyDescent="0.5"/>
    <row r="4" spans="1:15" s="4" customFormat="1" ht="21" x14ac:dyDescent="0.5">
      <c r="A4" s="1" t="s">
        <v>64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3"/>
    </row>
    <row r="5" spans="1:15" s="4" customFormat="1" ht="3" customHeight="1" thickBot="1" x14ac:dyDescent="0.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5" s="9" customFormat="1" ht="19" thickTop="1" x14ac:dyDescent="0.35">
      <c r="A6" s="49"/>
      <c r="B6" s="7" t="s">
        <v>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/>
    </row>
    <row r="7" spans="1:15" s="10" customFormat="1" ht="20.5" customHeight="1" thickBot="1" x14ac:dyDescent="0.4">
      <c r="A7" s="50"/>
      <c r="B7" s="47" t="s">
        <v>1</v>
      </c>
      <c r="C7" s="48"/>
      <c r="D7" s="47" t="s">
        <v>2</v>
      </c>
      <c r="E7" s="48"/>
      <c r="F7" s="47" t="s">
        <v>3</v>
      </c>
      <c r="G7" s="48"/>
      <c r="H7" s="47" t="s">
        <v>4</v>
      </c>
      <c r="I7" s="48"/>
      <c r="J7" s="47" t="s">
        <v>5</v>
      </c>
      <c r="K7" s="48"/>
      <c r="L7" s="47" t="s">
        <v>6</v>
      </c>
      <c r="M7" s="48"/>
      <c r="N7" s="11" t="s">
        <v>7</v>
      </c>
      <c r="O7" s="12"/>
    </row>
    <row r="8" spans="1:15" s="10" customFormat="1" ht="30" customHeight="1" thickBot="1" x14ac:dyDescent="0.4">
      <c r="A8" s="50"/>
      <c r="B8" s="13" t="s">
        <v>8</v>
      </c>
      <c r="C8" s="14" t="s">
        <v>9</v>
      </c>
      <c r="D8" s="15" t="s">
        <v>8</v>
      </c>
      <c r="E8" s="16" t="s">
        <v>9</v>
      </c>
      <c r="F8" s="13" t="s">
        <v>8</v>
      </c>
      <c r="G8" s="14" t="s">
        <v>9</v>
      </c>
      <c r="H8" s="13" t="s">
        <v>8</v>
      </c>
      <c r="I8" s="14" t="s">
        <v>9</v>
      </c>
      <c r="J8" s="13" t="s">
        <v>8</v>
      </c>
      <c r="K8" s="14" t="s">
        <v>9</v>
      </c>
      <c r="L8" s="13" t="s">
        <v>8</v>
      </c>
      <c r="M8" s="14" t="s">
        <v>9</v>
      </c>
      <c r="N8" s="17" t="s">
        <v>10</v>
      </c>
      <c r="O8" s="18" t="s">
        <v>11</v>
      </c>
    </row>
    <row r="9" spans="1:15" s="23" customFormat="1" ht="15.5" x14ac:dyDescent="0.35">
      <c r="A9" s="51" t="s">
        <v>12</v>
      </c>
      <c r="B9" s="19">
        <v>13891</v>
      </c>
      <c r="C9" s="20">
        <f>B9/$B$9</f>
        <v>1</v>
      </c>
      <c r="D9" s="19">
        <v>16643</v>
      </c>
      <c r="E9" s="20">
        <f>D9/$D$9</f>
        <v>1</v>
      </c>
      <c r="F9" s="19">
        <v>16497</v>
      </c>
      <c r="G9" s="20">
        <f>F9/$F$9</f>
        <v>1</v>
      </c>
      <c r="H9" s="19">
        <v>17121</v>
      </c>
      <c r="I9" s="20">
        <f>H9/$H$9</f>
        <v>1</v>
      </c>
      <c r="J9" s="19">
        <v>18743</v>
      </c>
      <c r="K9" s="20">
        <f>J9/$J$9</f>
        <v>1</v>
      </c>
      <c r="L9" s="19">
        <v>18632</v>
      </c>
      <c r="M9" s="20">
        <f>L9/$L$9</f>
        <v>1</v>
      </c>
      <c r="N9" s="21">
        <f>(L9-J9)/J9</f>
        <v>-5.9222109587579366E-3</v>
      </c>
      <c r="O9" s="22">
        <f>(L9-F9)/F9</f>
        <v>0.12941746984300176</v>
      </c>
    </row>
    <row r="10" spans="1:15" s="23" customFormat="1" ht="15.5" x14ac:dyDescent="0.35">
      <c r="A10" s="52" t="s">
        <v>13</v>
      </c>
      <c r="B10" s="24"/>
      <c r="C10" s="25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6"/>
      <c r="O10" s="27"/>
    </row>
    <row r="11" spans="1:15" s="23" customFormat="1" ht="14.5" x14ac:dyDescent="0.35">
      <c r="A11" s="53" t="s">
        <v>14</v>
      </c>
      <c r="B11" s="28">
        <v>4765</v>
      </c>
      <c r="C11" s="29">
        <f>B11/$B$9</f>
        <v>0.34302785976531569</v>
      </c>
      <c r="D11" s="28">
        <v>4808</v>
      </c>
      <c r="E11" s="29">
        <f>D11/$D$9</f>
        <v>0.28889022411824788</v>
      </c>
      <c r="F11" s="28">
        <v>4922</v>
      </c>
      <c r="G11" s="29">
        <f>F11/$F$9</f>
        <v>0.29835727708068133</v>
      </c>
      <c r="H11" s="28">
        <v>5232</v>
      </c>
      <c r="I11" s="29">
        <f>H11/$H$9</f>
        <v>0.30558962677413704</v>
      </c>
      <c r="J11" s="28">
        <v>5426</v>
      </c>
      <c r="K11" s="29">
        <f>J11/$J$9</f>
        <v>0.28949474470468978</v>
      </c>
      <c r="L11" s="28">
        <v>5405</v>
      </c>
      <c r="M11" s="29">
        <f>L11/$L$9</f>
        <v>0.29009231429798199</v>
      </c>
      <c r="N11" s="21">
        <f>(L11-J11)/J11</f>
        <v>-3.8702543309988941E-3</v>
      </c>
      <c r="O11" s="22">
        <f>(L11-F11)/F11</f>
        <v>9.8130841121495324E-2</v>
      </c>
    </row>
    <row r="12" spans="1:15" s="23" customFormat="1" ht="14.5" x14ac:dyDescent="0.35">
      <c r="A12" s="53" t="s">
        <v>15</v>
      </c>
      <c r="B12" s="28">
        <v>9126</v>
      </c>
      <c r="C12" s="29">
        <f>B12/$B$9</f>
        <v>0.65697214023468431</v>
      </c>
      <c r="D12" s="28">
        <v>11835</v>
      </c>
      <c r="E12" s="29">
        <f>D12/$D$9</f>
        <v>0.71110977588175206</v>
      </c>
      <c r="F12" s="28">
        <v>11575</v>
      </c>
      <c r="G12" s="29">
        <f>F12/$F$9</f>
        <v>0.70164272291931862</v>
      </c>
      <c r="H12" s="28">
        <v>11889</v>
      </c>
      <c r="I12" s="29">
        <f>H12/$H$9</f>
        <v>0.69441037322586296</v>
      </c>
      <c r="J12" s="28">
        <v>13317</v>
      </c>
      <c r="K12" s="29">
        <f>J12/$J$9</f>
        <v>0.71050525529531028</v>
      </c>
      <c r="L12" s="28">
        <v>13227</v>
      </c>
      <c r="M12" s="29">
        <f>L12/$L$9</f>
        <v>0.70990768570201801</v>
      </c>
      <c r="N12" s="21">
        <f>(L12-J12)/J12</f>
        <v>-6.7582788916422621E-3</v>
      </c>
      <c r="O12" s="22">
        <f>(L12-F12)/F12</f>
        <v>0.14272138228941686</v>
      </c>
    </row>
    <row r="13" spans="1:15" s="23" customFormat="1" ht="15.5" x14ac:dyDescent="0.35">
      <c r="A13" s="52" t="s">
        <v>16</v>
      </c>
      <c r="B13" s="24"/>
      <c r="C13" s="25"/>
      <c r="D13" s="24"/>
      <c r="E13" s="25"/>
      <c r="F13" s="24"/>
      <c r="G13" s="25"/>
      <c r="H13" s="24"/>
      <c r="I13" s="25"/>
      <c r="J13" s="24"/>
      <c r="K13" s="25"/>
      <c r="L13" s="24"/>
      <c r="M13" s="25"/>
      <c r="N13" s="26"/>
      <c r="O13" s="27"/>
    </row>
    <row r="14" spans="1:15" s="23" customFormat="1" ht="14.5" x14ac:dyDescent="0.35">
      <c r="A14" s="53" t="s">
        <v>17</v>
      </c>
      <c r="B14" s="28">
        <v>7757</v>
      </c>
      <c r="C14" s="29">
        <f t="shared" ref="C14:C16" si="0">B14/$B$9</f>
        <v>0.55841912029371532</v>
      </c>
      <c r="D14" s="28">
        <v>9127</v>
      </c>
      <c r="E14" s="29">
        <f t="shared" ref="E14:E16" si="1">D14/$D$9</f>
        <v>0.54839872619119145</v>
      </c>
      <c r="F14" s="28">
        <v>9001</v>
      </c>
      <c r="G14" s="29">
        <f>F14/$F$9</f>
        <v>0.54561435412499237</v>
      </c>
      <c r="H14" s="28">
        <v>9238</v>
      </c>
      <c r="I14" s="29">
        <f>H14/$H$9</f>
        <v>0.53957128672390631</v>
      </c>
      <c r="J14" s="28">
        <v>10157</v>
      </c>
      <c r="K14" s="29">
        <f t="shared" ref="K14:K16" si="2">J14/$J$9</f>
        <v>0.54190897935229154</v>
      </c>
      <c r="L14" s="28">
        <v>10151</v>
      </c>
      <c r="M14" s="29">
        <f>L14/$L$9</f>
        <v>0.54481537140403602</v>
      </c>
      <c r="N14" s="21">
        <f>(L14-J14)/J14</f>
        <v>-5.9072560795510483E-4</v>
      </c>
      <c r="O14" s="22">
        <f>(L14-F14)/F14</f>
        <v>0.12776358182424175</v>
      </c>
    </row>
    <row r="15" spans="1:15" s="23" customFormat="1" ht="14.5" x14ac:dyDescent="0.35">
      <c r="A15" s="53" t="s">
        <v>18</v>
      </c>
      <c r="B15" s="28">
        <v>6098</v>
      </c>
      <c r="C15" s="29">
        <f t="shared" si="0"/>
        <v>0.43898927363040818</v>
      </c>
      <c r="D15" s="28">
        <v>7415</v>
      </c>
      <c r="E15" s="29">
        <f t="shared" si="1"/>
        <v>0.44553265637204831</v>
      </c>
      <c r="F15" s="28">
        <v>7338</v>
      </c>
      <c r="G15" s="29">
        <f>F15/$F$9</f>
        <v>0.4448081469358065</v>
      </c>
      <c r="H15" s="28">
        <v>7668</v>
      </c>
      <c r="I15" s="29">
        <f>H15/$H$9</f>
        <v>0.44787103557035218</v>
      </c>
      <c r="J15" s="28">
        <v>8315</v>
      </c>
      <c r="K15" s="29">
        <f t="shared" si="2"/>
        <v>0.44363228938803823</v>
      </c>
      <c r="L15" s="28">
        <v>8212</v>
      </c>
      <c r="M15" s="29">
        <f>L15/$L$9</f>
        <v>0.44074710176041221</v>
      </c>
      <c r="N15" s="21">
        <f>(L15-J15)/J15</f>
        <v>-1.2387251954299459E-2</v>
      </c>
      <c r="O15" s="22">
        <f>(L15-F15)/F15</f>
        <v>0.11910602343962932</v>
      </c>
    </row>
    <row r="16" spans="1:15" s="23" customFormat="1" ht="15" customHeight="1" x14ac:dyDescent="0.35">
      <c r="A16" s="53" t="s">
        <v>19</v>
      </c>
      <c r="B16" s="28">
        <f>B9-(B14+B15)</f>
        <v>36</v>
      </c>
      <c r="C16" s="29">
        <f t="shared" si="0"/>
        <v>2.5916060758764668E-3</v>
      </c>
      <c r="D16" s="28">
        <f>D9-(D14+D15)</f>
        <v>101</v>
      </c>
      <c r="E16" s="29">
        <f t="shared" si="1"/>
        <v>6.0686174367601993E-3</v>
      </c>
      <c r="F16" s="28">
        <f>F9-(F14+F15)</f>
        <v>158</v>
      </c>
      <c r="G16" s="29">
        <f>F16/$F$9</f>
        <v>9.5774989392010661E-3</v>
      </c>
      <c r="H16" s="28">
        <f>H9-(H14+H15)</f>
        <v>215</v>
      </c>
      <c r="I16" s="29">
        <f>H16/$H$9</f>
        <v>1.2557677705741488E-2</v>
      </c>
      <c r="J16" s="28">
        <f>J9-(J14+J15)</f>
        <v>271</v>
      </c>
      <c r="K16" s="29">
        <f t="shared" si="2"/>
        <v>1.4458731259670277E-2</v>
      </c>
      <c r="L16" s="28">
        <f>L9-(L14+L15)</f>
        <v>269</v>
      </c>
      <c r="M16" s="29">
        <f>L16/$L$9</f>
        <v>1.443752683555174E-2</v>
      </c>
      <c r="N16" s="21">
        <f>(L16-J16)/J16</f>
        <v>-7.3800738007380072E-3</v>
      </c>
      <c r="O16" s="22">
        <f>(L16-F16)/F16</f>
        <v>0.70253164556962022</v>
      </c>
    </row>
    <row r="17" spans="1:15" s="23" customFormat="1" ht="15.5" x14ac:dyDescent="0.35">
      <c r="A17" s="52" t="s">
        <v>20</v>
      </c>
      <c r="B17" s="24"/>
      <c r="C17" s="25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6"/>
      <c r="O17" s="27"/>
    </row>
    <row r="18" spans="1:15" s="23" customFormat="1" ht="14.5" x14ac:dyDescent="0.35">
      <c r="A18" s="53" t="s">
        <v>21</v>
      </c>
      <c r="B18" s="28">
        <v>961</v>
      </c>
      <c r="C18" s="29">
        <f t="shared" ref="C18:C26" si="3">B18/$B$9</f>
        <v>6.9181484414369013E-2</v>
      </c>
      <c r="D18" s="28">
        <v>1001</v>
      </c>
      <c r="E18" s="29">
        <f t="shared" ref="E18:E26" si="4">D18/$D$9</f>
        <v>6.014540647719762E-2</v>
      </c>
      <c r="F18" s="28">
        <v>928</v>
      </c>
      <c r="G18" s="29">
        <f>F18/$F$9</f>
        <v>5.6252651997332849E-2</v>
      </c>
      <c r="H18" s="28">
        <v>948</v>
      </c>
      <c r="I18" s="29">
        <f>H18/$H$9</f>
        <v>5.5370597511827581E-2</v>
      </c>
      <c r="J18" s="28">
        <v>1091</v>
      </c>
      <c r="K18" s="29">
        <f t="shared" ref="K18:K26" si="5">J18/$J$9</f>
        <v>5.8208397801846022E-2</v>
      </c>
      <c r="L18" s="28">
        <v>1103</v>
      </c>
      <c r="M18" s="29">
        <f>L18/$L$9</f>
        <v>5.9199227136109915E-2</v>
      </c>
      <c r="N18" s="21">
        <f>(L18-J18)/J18</f>
        <v>1.0999083409715857E-2</v>
      </c>
      <c r="O18" s="22">
        <f>(L18-F18)/F18</f>
        <v>0.18857758620689655</v>
      </c>
    </row>
    <row r="19" spans="1:15" s="23" customFormat="1" ht="14.5" x14ac:dyDescent="0.35">
      <c r="A19" s="53" t="s">
        <v>22</v>
      </c>
      <c r="B19" s="28">
        <v>98</v>
      </c>
      <c r="C19" s="29">
        <f t="shared" si="3"/>
        <v>7.0549276509970487E-3</v>
      </c>
      <c r="D19" s="28">
        <v>102</v>
      </c>
      <c r="E19" s="29">
        <f t="shared" si="4"/>
        <v>6.1287027579162408E-3</v>
      </c>
      <c r="F19" s="28">
        <v>91</v>
      </c>
      <c r="G19" s="29">
        <f t="shared" ref="G19:G26" si="6">F19/$F$9</f>
        <v>5.5161544523246652E-3</v>
      </c>
      <c r="H19" s="28">
        <v>92</v>
      </c>
      <c r="I19" s="29">
        <f t="shared" ref="I19:I26" si="7">H19/$H$9</f>
        <v>5.3735179019917057E-3</v>
      </c>
      <c r="J19" s="28">
        <v>104</v>
      </c>
      <c r="K19" s="29">
        <f t="shared" si="5"/>
        <v>5.5487381955930211E-3</v>
      </c>
      <c r="L19" s="28">
        <v>88</v>
      </c>
      <c r="M19" s="29">
        <f>L19/$L$9</f>
        <v>4.7230571060541005E-3</v>
      </c>
      <c r="N19" s="21">
        <f>(L19-J19)/J19</f>
        <v>-0.15384615384615385</v>
      </c>
      <c r="O19" s="22">
        <f>(L19-F19)/F19</f>
        <v>-3.2967032967032968E-2</v>
      </c>
    </row>
    <row r="20" spans="1:15" s="23" customFormat="1" ht="14.5" x14ac:dyDescent="0.35">
      <c r="A20" s="53" t="s">
        <v>23</v>
      </c>
      <c r="B20" s="28">
        <v>595</v>
      </c>
      <c r="C20" s="29">
        <f t="shared" si="3"/>
        <v>4.2833489309624939E-2</v>
      </c>
      <c r="D20" s="28">
        <v>689</v>
      </c>
      <c r="E20" s="29">
        <f t="shared" si="4"/>
        <v>4.1398786276512646E-2</v>
      </c>
      <c r="F20" s="28">
        <v>723</v>
      </c>
      <c r="G20" s="29">
        <f t="shared" si="6"/>
        <v>4.3826150209128931E-2</v>
      </c>
      <c r="H20" s="28">
        <v>705</v>
      </c>
      <c r="I20" s="29">
        <f t="shared" si="7"/>
        <v>4.1177501314175573E-2</v>
      </c>
      <c r="J20" s="28">
        <v>732</v>
      </c>
      <c r="K20" s="29">
        <f t="shared" si="5"/>
        <v>3.9054580376673961E-2</v>
      </c>
      <c r="L20" s="28">
        <v>713</v>
      </c>
      <c r="M20" s="29">
        <f t="shared" ref="M20:M26" si="8">L20/$L$9</f>
        <v>3.8267496779733789E-2</v>
      </c>
      <c r="N20" s="21">
        <f>(L20-J20)/J20</f>
        <v>-2.5956284153005466E-2</v>
      </c>
      <c r="O20" s="22">
        <f>(L20-F20)/F20</f>
        <v>-1.3831258644536652E-2</v>
      </c>
    </row>
    <row r="21" spans="1:15" s="23" customFormat="1" ht="14.5" x14ac:dyDescent="0.35">
      <c r="A21" s="53" t="s">
        <v>24</v>
      </c>
      <c r="B21" s="28">
        <v>1649</v>
      </c>
      <c r="C21" s="29">
        <f t="shared" si="3"/>
        <v>0.11870995608667483</v>
      </c>
      <c r="D21" s="28">
        <v>1864</v>
      </c>
      <c r="E21" s="29">
        <f t="shared" si="4"/>
        <v>0.11199903863486151</v>
      </c>
      <c r="F21" s="28">
        <v>2096</v>
      </c>
      <c r="G21" s="29">
        <f t="shared" si="6"/>
        <v>0.12705340364914833</v>
      </c>
      <c r="H21" s="28">
        <v>2282</v>
      </c>
      <c r="I21" s="29">
        <f t="shared" si="7"/>
        <v>0.13328660709070733</v>
      </c>
      <c r="J21" s="28">
        <v>2592</v>
      </c>
      <c r="K21" s="29">
        <f t="shared" si="5"/>
        <v>0.13829162887477991</v>
      </c>
      <c r="L21" s="28">
        <v>2639</v>
      </c>
      <c r="M21" s="29">
        <f t="shared" si="8"/>
        <v>0.14163804207814512</v>
      </c>
      <c r="N21" s="21">
        <f>(L21-J21)/J21</f>
        <v>1.8132716049382717E-2</v>
      </c>
      <c r="O21" s="22">
        <f>(L21-F21)/F21</f>
        <v>0.25906488549618323</v>
      </c>
    </row>
    <row r="22" spans="1:15" s="23" customFormat="1" ht="14.5" x14ac:dyDescent="0.35">
      <c r="A22" s="53" t="s">
        <v>25</v>
      </c>
      <c r="B22" s="28">
        <v>98</v>
      </c>
      <c r="C22" s="29">
        <f t="shared" si="3"/>
        <v>7.0549276509970487E-3</v>
      </c>
      <c r="D22" s="28">
        <v>133</v>
      </c>
      <c r="E22" s="29">
        <f t="shared" si="4"/>
        <v>7.9913477137535296E-3</v>
      </c>
      <c r="F22" s="28">
        <v>130</v>
      </c>
      <c r="G22" s="29">
        <f t="shared" si="6"/>
        <v>7.8802206461780922E-3</v>
      </c>
      <c r="H22" s="28">
        <v>141</v>
      </c>
      <c r="I22" s="29">
        <f t="shared" si="7"/>
        <v>8.2355002628351145E-3</v>
      </c>
      <c r="J22" s="28">
        <v>185</v>
      </c>
      <c r="K22" s="29">
        <f t="shared" si="5"/>
        <v>9.8703515979298943E-3</v>
      </c>
      <c r="L22" s="28">
        <v>185</v>
      </c>
      <c r="M22" s="29">
        <f t="shared" si="8"/>
        <v>9.9291541434091881E-3</v>
      </c>
      <c r="N22" s="21">
        <f>(L22-J22)/J22</f>
        <v>0</v>
      </c>
      <c r="O22" s="22">
        <f>(L22-F22)/F22</f>
        <v>0.42307692307692307</v>
      </c>
    </row>
    <row r="23" spans="1:15" s="23" customFormat="1" ht="14.5" x14ac:dyDescent="0.35">
      <c r="A23" s="53" t="s">
        <v>26</v>
      </c>
      <c r="B23" s="28">
        <v>8740</v>
      </c>
      <c r="C23" s="29">
        <f t="shared" si="3"/>
        <v>0.62918436397667554</v>
      </c>
      <c r="D23" s="28">
        <v>10729</v>
      </c>
      <c r="E23" s="29">
        <f t="shared" si="4"/>
        <v>0.64465541068317012</v>
      </c>
      <c r="F23" s="28">
        <v>10374</v>
      </c>
      <c r="G23" s="29">
        <f t="shared" si="6"/>
        <v>0.62884160756501184</v>
      </c>
      <c r="H23" s="28">
        <v>10665</v>
      </c>
      <c r="I23" s="29">
        <f t="shared" si="7"/>
        <v>0.62291922200806027</v>
      </c>
      <c r="J23" s="28">
        <v>11509</v>
      </c>
      <c r="K23" s="29">
        <f t="shared" si="5"/>
        <v>0.61404257589500078</v>
      </c>
      <c r="L23" s="28">
        <v>11220</v>
      </c>
      <c r="M23" s="29">
        <f t="shared" si="8"/>
        <v>0.6021897810218978</v>
      </c>
      <c r="N23" s="21">
        <f>(L23-J23)/J23</f>
        <v>-2.5110782865583457E-2</v>
      </c>
      <c r="O23" s="22">
        <f>(L23-F23)/F23</f>
        <v>8.1550028918449965E-2</v>
      </c>
    </row>
    <row r="24" spans="1:15" s="23" customFormat="1" ht="14.5" x14ac:dyDescent="0.35">
      <c r="A24" s="53" t="s">
        <v>27</v>
      </c>
      <c r="B24" s="28">
        <v>709</v>
      </c>
      <c r="C24" s="29">
        <f t="shared" si="3"/>
        <v>5.104024188323375E-2</v>
      </c>
      <c r="D24" s="28">
        <v>863</v>
      </c>
      <c r="E24" s="29">
        <f t="shared" si="4"/>
        <v>5.1853632157663886E-2</v>
      </c>
      <c r="F24" s="28">
        <v>815</v>
      </c>
      <c r="G24" s="29">
        <f t="shared" si="6"/>
        <v>4.9402921743347275E-2</v>
      </c>
      <c r="H24" s="28">
        <v>870</v>
      </c>
      <c r="I24" s="29">
        <f t="shared" si="7"/>
        <v>5.0814788855791132E-2</v>
      </c>
      <c r="J24" s="28">
        <v>1046</v>
      </c>
      <c r="K24" s="29">
        <f t="shared" si="5"/>
        <v>5.5807501467214429E-2</v>
      </c>
      <c r="L24" s="28">
        <v>1132</v>
      </c>
      <c r="M24" s="29">
        <f t="shared" si="8"/>
        <v>6.0755689136968653E-2</v>
      </c>
      <c r="N24" s="21">
        <f>(L24-J24)/J24</f>
        <v>8.2217973231357558E-2</v>
      </c>
      <c r="O24" s="22">
        <f>(L24-F24)/F24</f>
        <v>0.3889570552147239</v>
      </c>
    </row>
    <row r="25" spans="1:15" s="23" customFormat="1" ht="14.5" x14ac:dyDescent="0.35">
      <c r="A25" s="53" t="s">
        <v>28</v>
      </c>
      <c r="B25" s="28">
        <v>412</v>
      </c>
      <c r="C25" s="29">
        <f t="shared" si="3"/>
        <v>2.9659491757252899E-2</v>
      </c>
      <c r="D25" s="28">
        <v>434</v>
      </c>
      <c r="E25" s="29">
        <f t="shared" si="4"/>
        <v>2.6077029381722044E-2</v>
      </c>
      <c r="F25" s="28">
        <v>437</v>
      </c>
      <c r="G25" s="29">
        <f t="shared" si="6"/>
        <v>2.6489664787537129E-2</v>
      </c>
      <c r="H25" s="28">
        <v>445</v>
      </c>
      <c r="I25" s="29">
        <f t="shared" si="7"/>
        <v>2.5991472460720751E-2</v>
      </c>
      <c r="J25" s="28">
        <v>527</v>
      </c>
      <c r="K25" s="29">
        <f t="shared" si="5"/>
        <v>2.8117163741130023E-2</v>
      </c>
      <c r="L25" s="28">
        <v>569</v>
      </c>
      <c r="M25" s="29">
        <f t="shared" si="8"/>
        <v>3.053885787891799E-2</v>
      </c>
      <c r="N25" s="21">
        <f>(L25-J25)/J25</f>
        <v>7.9696394686907021E-2</v>
      </c>
      <c r="O25" s="22">
        <f>(L25-F25)/F25</f>
        <v>0.30205949656750575</v>
      </c>
    </row>
    <row r="26" spans="1:15" s="23" customFormat="1" ht="14.5" x14ac:dyDescent="0.35">
      <c r="A26" s="53" t="s">
        <v>19</v>
      </c>
      <c r="B26" s="28">
        <v>629</v>
      </c>
      <c r="C26" s="29">
        <f t="shared" si="3"/>
        <v>4.5281117270174934E-2</v>
      </c>
      <c r="D26" s="28">
        <v>828</v>
      </c>
      <c r="E26" s="29">
        <f t="shared" si="4"/>
        <v>4.9750645917202428E-2</v>
      </c>
      <c r="F26" s="28">
        <v>903</v>
      </c>
      <c r="G26" s="29">
        <f t="shared" si="6"/>
        <v>5.4737224949990906E-2</v>
      </c>
      <c r="H26" s="28">
        <v>973</v>
      </c>
      <c r="I26" s="29">
        <f t="shared" si="7"/>
        <v>5.6830792593890546E-2</v>
      </c>
      <c r="J26" s="28">
        <v>957</v>
      </c>
      <c r="K26" s="29">
        <f t="shared" si="5"/>
        <v>5.1059062049831939E-2</v>
      </c>
      <c r="L26" s="28">
        <v>988</v>
      </c>
      <c r="M26" s="29">
        <f t="shared" si="8"/>
        <v>5.3027050236152853E-2</v>
      </c>
      <c r="N26" s="21">
        <f>(L26-J26)/J26</f>
        <v>3.2392894461859979E-2</v>
      </c>
      <c r="O26" s="22">
        <f>(L26-F26)/F26</f>
        <v>9.413067552602436E-2</v>
      </c>
    </row>
    <row r="27" spans="1:15" s="23" customFormat="1" ht="15.5" x14ac:dyDescent="0.35">
      <c r="A27" s="52" t="s">
        <v>29</v>
      </c>
      <c r="B27" s="24"/>
      <c r="C27" s="25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6"/>
      <c r="O27" s="27"/>
    </row>
    <row r="28" spans="1:15" s="23" customFormat="1" ht="14.5" x14ac:dyDescent="0.35">
      <c r="A28" s="53" t="s">
        <v>30</v>
      </c>
      <c r="B28" s="28">
        <v>2457</v>
      </c>
      <c r="C28" s="29">
        <f t="shared" ref="C28:C33" si="9">B28/$B$9</f>
        <v>0.17687711467856887</v>
      </c>
      <c r="D28" s="28">
        <v>2484</v>
      </c>
      <c r="E28" s="29">
        <f t="shared" ref="E28:E33" si="10">D28/$D$9</f>
        <v>0.14925193775160728</v>
      </c>
      <c r="F28" s="28">
        <v>2525</v>
      </c>
      <c r="G28" s="29">
        <f>F28/$F$9</f>
        <v>0.15305813178153604</v>
      </c>
      <c r="H28" s="28">
        <v>2553</v>
      </c>
      <c r="I28" s="29">
        <f>H28/$H$9</f>
        <v>0.14911512178026984</v>
      </c>
      <c r="J28" s="28">
        <v>2508</v>
      </c>
      <c r="K28" s="29">
        <f t="shared" ref="K28:K33" si="11">J28/$J$9</f>
        <v>0.13380995571680093</v>
      </c>
      <c r="L28" s="28">
        <v>2575</v>
      </c>
      <c r="M28" s="29">
        <f>L28/$L$9</f>
        <v>0.13820309145556034</v>
      </c>
      <c r="N28" s="21">
        <f>(L28-J28)/J28</f>
        <v>2.6714513556618819E-2</v>
      </c>
      <c r="O28" s="22">
        <f>(L28-F28)/F28</f>
        <v>1.9801980198019802E-2</v>
      </c>
    </row>
    <row r="29" spans="1:15" s="23" customFormat="1" ht="14.5" x14ac:dyDescent="0.35">
      <c r="A29" s="53" t="s">
        <v>31</v>
      </c>
      <c r="B29" s="28">
        <v>8195</v>
      </c>
      <c r="C29" s="29">
        <f t="shared" si="9"/>
        <v>0.58995032755021237</v>
      </c>
      <c r="D29" s="28">
        <v>8132</v>
      </c>
      <c r="E29" s="29">
        <f t="shared" si="10"/>
        <v>0.48861383164093014</v>
      </c>
      <c r="F29" s="28">
        <v>7593</v>
      </c>
      <c r="G29" s="29">
        <f t="shared" ref="G29:G33" si="12">F29/$F$9</f>
        <v>0.46026550281869433</v>
      </c>
      <c r="H29" s="28">
        <v>7834</v>
      </c>
      <c r="I29" s="29">
        <f t="shared" ref="I29:I33" si="13">H29/$H$9</f>
        <v>0.4575667309152503</v>
      </c>
      <c r="J29" s="28">
        <v>8214</v>
      </c>
      <c r="K29" s="29">
        <f t="shared" si="11"/>
        <v>0.43824361094808728</v>
      </c>
      <c r="L29" s="28">
        <v>8238</v>
      </c>
      <c r="M29" s="29">
        <f>L29/$L$9</f>
        <v>0.44214255045083728</v>
      </c>
      <c r="N29" s="21">
        <f>(L29-J29)/J29</f>
        <v>2.9218407596785976E-3</v>
      </c>
      <c r="O29" s="22">
        <f>(L29-F29)/F29</f>
        <v>8.4946661398656656E-2</v>
      </c>
    </row>
    <row r="30" spans="1:15" s="23" customFormat="1" ht="16.5" x14ac:dyDescent="0.35">
      <c r="A30" s="53" t="s">
        <v>32</v>
      </c>
      <c r="B30" s="28">
        <v>829</v>
      </c>
      <c r="C30" s="29">
        <f t="shared" si="9"/>
        <v>5.9678928802821968E-2</v>
      </c>
      <c r="D30" s="28">
        <v>774</v>
      </c>
      <c r="E30" s="29">
        <f t="shared" si="10"/>
        <v>4.6506038574776185E-2</v>
      </c>
      <c r="F30" s="28">
        <v>701</v>
      </c>
      <c r="G30" s="29">
        <f t="shared" si="12"/>
        <v>4.2492574407468023E-2</v>
      </c>
      <c r="H30" s="28">
        <v>712</v>
      </c>
      <c r="I30" s="29">
        <f t="shared" si="13"/>
        <v>4.1586355937153201E-2</v>
      </c>
      <c r="J30" s="28">
        <v>809</v>
      </c>
      <c r="K30" s="29">
        <f t="shared" si="11"/>
        <v>4.3162780771488024E-2</v>
      </c>
      <c r="L30" s="28">
        <v>773</v>
      </c>
      <c r="M30" s="29">
        <f t="shared" ref="M30:M33" si="14">L30/$L$9</f>
        <v>4.1487762988407041E-2</v>
      </c>
      <c r="N30" s="21">
        <f>(L30-J30)/J30</f>
        <v>-4.4499381953028432E-2</v>
      </c>
      <c r="O30" s="22">
        <f>(L30-F30)/F30</f>
        <v>0.10271041369472182</v>
      </c>
    </row>
    <row r="31" spans="1:15" s="23" customFormat="1" ht="16.5" x14ac:dyDescent="0.35">
      <c r="A31" s="53" t="s">
        <v>33</v>
      </c>
      <c r="B31" s="28">
        <v>1107</v>
      </c>
      <c r="C31" s="29">
        <f t="shared" si="9"/>
        <v>7.9691886833201359E-2</v>
      </c>
      <c r="D31" s="28">
        <v>1031</v>
      </c>
      <c r="E31" s="29">
        <f t="shared" si="10"/>
        <v>6.1947966111878867E-2</v>
      </c>
      <c r="F31" s="28">
        <v>1061</v>
      </c>
      <c r="G31" s="29">
        <f t="shared" si="12"/>
        <v>6.4314723889191974E-2</v>
      </c>
      <c r="H31" s="28">
        <v>1060</v>
      </c>
      <c r="I31" s="29">
        <f t="shared" si="13"/>
        <v>6.1912271479469656E-2</v>
      </c>
      <c r="J31" s="28">
        <v>1148</v>
      </c>
      <c r="K31" s="29">
        <f t="shared" si="11"/>
        <v>6.1249533159046042E-2</v>
      </c>
      <c r="L31" s="28">
        <v>1081</v>
      </c>
      <c r="M31" s="29">
        <f t="shared" si="14"/>
        <v>5.8018462859596394E-2</v>
      </c>
      <c r="N31" s="21">
        <f>(L31-J31)/J31</f>
        <v>-5.8362369337979093E-2</v>
      </c>
      <c r="O31" s="22">
        <f>(L31-F31)/F31</f>
        <v>1.8850141376060319E-2</v>
      </c>
    </row>
    <row r="32" spans="1:15" s="23" customFormat="1" ht="16.5" x14ac:dyDescent="0.35">
      <c r="A32" s="53" t="s">
        <v>34</v>
      </c>
      <c r="B32" s="28">
        <v>1194</v>
      </c>
      <c r="C32" s="29">
        <f t="shared" si="9"/>
        <v>8.5954934849902812E-2</v>
      </c>
      <c r="D32" s="28">
        <v>4134</v>
      </c>
      <c r="E32" s="29">
        <f t="shared" si="10"/>
        <v>0.24839271765907589</v>
      </c>
      <c r="F32" s="28">
        <v>4511</v>
      </c>
      <c r="G32" s="29">
        <f t="shared" si="12"/>
        <v>0.27344365642237983</v>
      </c>
      <c r="H32" s="28">
        <v>4873</v>
      </c>
      <c r="I32" s="29">
        <f t="shared" si="13"/>
        <v>0.28462122539571288</v>
      </c>
      <c r="J32" s="28">
        <v>5955</v>
      </c>
      <c r="K32" s="29">
        <f t="shared" si="11"/>
        <v>0.3177186149495812</v>
      </c>
      <c r="L32" s="28">
        <v>5889</v>
      </c>
      <c r="M32" s="29">
        <f t="shared" si="14"/>
        <v>0.31606912838127954</v>
      </c>
      <c r="N32" s="21">
        <f>(L32-J32)/J32</f>
        <v>-1.1083123425692695E-2</v>
      </c>
      <c r="O32" s="22">
        <f>(L32-F32)/F32</f>
        <v>0.30547550432276654</v>
      </c>
    </row>
    <row r="33" spans="1:15" s="23" customFormat="1" ht="14.5" x14ac:dyDescent="0.35">
      <c r="A33" s="53" t="s">
        <v>35</v>
      </c>
      <c r="B33" s="28">
        <v>109</v>
      </c>
      <c r="C33" s="29">
        <f t="shared" si="9"/>
        <v>7.8468072852926358E-3</v>
      </c>
      <c r="D33" s="28">
        <v>88</v>
      </c>
      <c r="E33" s="29">
        <f t="shared" si="10"/>
        <v>5.2875082617316587E-3</v>
      </c>
      <c r="F33" s="28">
        <v>106</v>
      </c>
      <c r="G33" s="29">
        <f t="shared" si="12"/>
        <v>6.4254106807298296E-3</v>
      </c>
      <c r="H33" s="28">
        <v>89</v>
      </c>
      <c r="I33" s="29">
        <f t="shared" si="13"/>
        <v>5.1982944921441501E-3</v>
      </c>
      <c r="J33" s="28">
        <v>109</v>
      </c>
      <c r="K33" s="29">
        <f t="shared" si="11"/>
        <v>5.8155044549965318E-3</v>
      </c>
      <c r="L33" s="28">
        <v>76</v>
      </c>
      <c r="M33" s="29">
        <f t="shared" si="14"/>
        <v>4.0790038643194505E-3</v>
      </c>
      <c r="N33" s="21">
        <f>(L33-J33)/J33</f>
        <v>-0.30275229357798167</v>
      </c>
      <c r="O33" s="22">
        <f>(L33-F33)/F33</f>
        <v>-0.28301886792452829</v>
      </c>
    </row>
    <row r="34" spans="1:15" s="23" customFormat="1" ht="15.5" x14ac:dyDescent="0.35">
      <c r="A34" s="52" t="s">
        <v>36</v>
      </c>
      <c r="B34" s="24"/>
      <c r="C34" s="25"/>
      <c r="D34" s="24"/>
      <c r="E34" s="25"/>
      <c r="F34" s="24"/>
      <c r="G34" s="25"/>
      <c r="H34" s="24"/>
      <c r="I34" s="25"/>
      <c r="J34" s="24"/>
      <c r="K34" s="25"/>
      <c r="L34" s="24"/>
      <c r="M34" s="25"/>
      <c r="N34" s="26"/>
      <c r="O34" s="27"/>
    </row>
    <row r="35" spans="1:15" s="23" customFormat="1" ht="14.5" x14ac:dyDescent="0.35">
      <c r="A35" s="53" t="s">
        <v>37</v>
      </c>
      <c r="B35" s="28">
        <v>9544</v>
      </c>
      <c r="C35" s="29">
        <f t="shared" ref="C35:C38" si="15">B35/$B$9</f>
        <v>0.68706356633791665</v>
      </c>
      <c r="D35" s="28">
        <v>11953</v>
      </c>
      <c r="E35" s="29">
        <f t="shared" ref="E35:E38" si="16">D35/$D$9</f>
        <v>0.71819984377816504</v>
      </c>
      <c r="F35" s="28">
        <v>11944</v>
      </c>
      <c r="G35" s="29">
        <f>F35/$F$9</f>
        <v>0.72401042613808575</v>
      </c>
      <c r="H35" s="28">
        <v>12431</v>
      </c>
      <c r="I35" s="29">
        <f>H35/$H$9</f>
        <v>0.72606740260498803</v>
      </c>
      <c r="J35" s="28">
        <v>13690</v>
      </c>
      <c r="K35" s="29">
        <f t="shared" ref="K35:K38" si="17">J35/$J$9</f>
        <v>0.73040601824681217</v>
      </c>
      <c r="L35" s="28">
        <v>13608</v>
      </c>
      <c r="M35" s="29">
        <f>L35/$L$9</f>
        <v>0.73035637612709314</v>
      </c>
      <c r="N35" s="21">
        <f>(L35-J35)/J35</f>
        <v>-5.989773557341125E-3</v>
      </c>
      <c r="O35" s="22">
        <f>(L35-F35)/F35</f>
        <v>0.13931681178834562</v>
      </c>
    </row>
    <row r="36" spans="1:15" s="23" customFormat="1" ht="14.5" x14ac:dyDescent="0.35">
      <c r="A36" s="53" t="s">
        <v>38</v>
      </c>
      <c r="B36" s="28">
        <v>2580</v>
      </c>
      <c r="C36" s="29">
        <f t="shared" si="15"/>
        <v>0.18573176877114678</v>
      </c>
      <c r="D36" s="28">
        <v>2786</v>
      </c>
      <c r="E36" s="29">
        <f t="shared" si="16"/>
        <v>0.16739770474073185</v>
      </c>
      <c r="F36" s="28">
        <v>2802</v>
      </c>
      <c r="G36" s="29">
        <f>F36/$F$9</f>
        <v>0.16984906346608475</v>
      </c>
      <c r="H36" s="28">
        <v>2854</v>
      </c>
      <c r="I36" s="29">
        <f>H36/$H$9</f>
        <v>0.16669587056830792</v>
      </c>
      <c r="J36" s="28">
        <v>2983</v>
      </c>
      <c r="K36" s="29">
        <f t="shared" si="17"/>
        <v>0.15915275036013446</v>
      </c>
      <c r="L36" s="28">
        <v>2979</v>
      </c>
      <c r="M36" s="29">
        <f t="shared" ref="M36:M38" si="18">L36/$L$9</f>
        <v>0.15988621726062688</v>
      </c>
      <c r="N36" s="21">
        <f>(L36-J36)/J36</f>
        <v>-1.3409319477036541E-3</v>
      </c>
      <c r="O36" s="22">
        <f>(L36-F36)/F36</f>
        <v>6.3169164882226986E-2</v>
      </c>
    </row>
    <row r="37" spans="1:15" s="23" customFormat="1" ht="14.5" x14ac:dyDescent="0.35">
      <c r="A37" s="53" t="s">
        <v>39</v>
      </c>
      <c r="B37" s="28">
        <v>1239</v>
      </c>
      <c r="C37" s="29">
        <f t="shared" si="15"/>
        <v>8.9194442444748404E-2</v>
      </c>
      <c r="D37" s="28">
        <v>1341</v>
      </c>
      <c r="E37" s="29">
        <f t="shared" si="16"/>
        <v>8.0574415670251753E-2</v>
      </c>
      <c r="F37" s="28">
        <v>1240</v>
      </c>
      <c r="G37" s="29">
        <f>F37/$F$9</f>
        <v>7.5165181548160265E-2</v>
      </c>
      <c r="H37" s="28">
        <v>1339</v>
      </c>
      <c r="I37" s="29">
        <f>H37/$H$9</f>
        <v>7.8208048595292332E-2</v>
      </c>
      <c r="J37" s="28">
        <v>1458</v>
      </c>
      <c r="K37" s="29">
        <f t="shared" si="17"/>
        <v>7.7789041242063706E-2</v>
      </c>
      <c r="L37" s="28">
        <v>1453</v>
      </c>
      <c r="M37" s="29">
        <f t="shared" si="18"/>
        <v>7.7984113353370549E-2</v>
      </c>
      <c r="N37" s="21">
        <f>(L37-J37)/J37</f>
        <v>-3.4293552812071329E-3</v>
      </c>
      <c r="O37" s="22">
        <f>(L37-F37)/F37</f>
        <v>0.17177419354838711</v>
      </c>
    </row>
    <row r="38" spans="1:15" s="23" customFormat="1" ht="14.5" x14ac:dyDescent="0.35">
      <c r="A38" s="53" t="s">
        <v>40</v>
      </c>
      <c r="B38" s="28">
        <v>528</v>
      </c>
      <c r="C38" s="29">
        <f t="shared" si="15"/>
        <v>3.801022244618818E-2</v>
      </c>
      <c r="D38" s="28">
        <v>563</v>
      </c>
      <c r="E38" s="29">
        <f t="shared" si="16"/>
        <v>3.3828035810851406E-2</v>
      </c>
      <c r="F38" s="28">
        <v>511</v>
      </c>
      <c r="G38" s="29">
        <f>F38/$F$9</f>
        <v>3.0975328847669271E-2</v>
      </c>
      <c r="H38" s="28">
        <v>497</v>
      </c>
      <c r="I38" s="29">
        <f>H38/$H$9</f>
        <v>2.9028678231411715E-2</v>
      </c>
      <c r="J38" s="28">
        <v>612</v>
      </c>
      <c r="K38" s="29">
        <f t="shared" si="17"/>
        <v>3.2652190150989704E-2</v>
      </c>
      <c r="L38" s="28">
        <v>592</v>
      </c>
      <c r="M38" s="29">
        <f t="shared" si="18"/>
        <v>3.1773293258909402E-2</v>
      </c>
      <c r="N38" s="21">
        <f>(L38-J38)/J38</f>
        <v>-3.2679738562091505E-2</v>
      </c>
      <c r="O38" s="22">
        <f>(L38-F38)/F38</f>
        <v>0.15851272015655576</v>
      </c>
    </row>
    <row r="39" spans="1:15" s="23" customFormat="1" ht="4.5" hidden="1" customHeight="1" x14ac:dyDescent="0.35">
      <c r="A39" s="54"/>
      <c r="B39" s="28"/>
      <c r="C39" s="29"/>
      <c r="D39" s="28"/>
      <c r="E39" s="29"/>
      <c r="F39" s="28"/>
      <c r="G39" s="29"/>
      <c r="H39" s="28"/>
      <c r="I39" s="29"/>
      <c r="J39" s="28"/>
      <c r="K39" s="29"/>
      <c r="L39" s="28"/>
      <c r="M39" s="29"/>
      <c r="N39" s="30"/>
      <c r="O39" s="31"/>
    </row>
    <row r="40" spans="1:15" s="23" customFormat="1" ht="15.5" x14ac:dyDescent="0.35">
      <c r="A40" s="52" t="s">
        <v>41</v>
      </c>
      <c r="B40" s="24"/>
      <c r="C40" s="25"/>
      <c r="D40" s="24"/>
      <c r="E40" s="25"/>
      <c r="F40" s="24"/>
      <c r="G40" s="25"/>
      <c r="H40" s="24"/>
      <c r="I40" s="25"/>
      <c r="J40" s="24"/>
      <c r="K40" s="25"/>
      <c r="L40" s="24"/>
      <c r="M40" s="25"/>
      <c r="N40" s="26"/>
      <c r="O40" s="27"/>
    </row>
    <row r="41" spans="1:15" s="23" customFormat="1" ht="14.5" x14ac:dyDescent="0.35">
      <c r="A41" s="55" t="s">
        <v>41</v>
      </c>
      <c r="B41" s="28">
        <v>10281</v>
      </c>
      <c r="C41" s="29">
        <f t="shared" ref="C41:C45" si="19">B41/$B$9</f>
        <v>0.74011950183572095</v>
      </c>
      <c r="D41" s="28">
        <v>10499</v>
      </c>
      <c r="E41" s="29">
        <f t="shared" ref="E41:E45" si="20">D41/$D$9</f>
        <v>0.63083578681728059</v>
      </c>
      <c r="F41" s="28">
        <v>10184</v>
      </c>
      <c r="G41" s="29">
        <f>F41/$F$9</f>
        <v>0.61732436200521312</v>
      </c>
      <c r="H41" s="28">
        <v>10447</v>
      </c>
      <c r="I41" s="29">
        <f>H41/$H$9</f>
        <v>0.61018632089247127</v>
      </c>
      <c r="J41" s="28">
        <v>11022</v>
      </c>
      <c r="K41" s="29">
        <f t="shared" ref="K41:K45" si="21">J41/$J$9</f>
        <v>0.58805954222909884</v>
      </c>
      <c r="L41" s="28">
        <v>10879</v>
      </c>
      <c r="M41" s="29">
        <f>L41/$L$9</f>
        <v>0.58388793473593814</v>
      </c>
      <c r="N41" s="21">
        <f>(L41-J41)/J41</f>
        <v>-1.2974051896207584E-2</v>
      </c>
      <c r="O41" s="22">
        <f>(L41-F41)/F41</f>
        <v>6.8244304791830315E-2</v>
      </c>
    </row>
    <row r="42" spans="1:15" s="23" customFormat="1" ht="14.5" x14ac:dyDescent="0.35">
      <c r="A42" s="53" t="s">
        <v>42</v>
      </c>
      <c r="B42" s="28">
        <v>2416</v>
      </c>
      <c r="C42" s="29">
        <f t="shared" si="19"/>
        <v>0.17392556331437622</v>
      </c>
      <c r="D42" s="28">
        <v>2010</v>
      </c>
      <c r="E42" s="29">
        <f t="shared" si="20"/>
        <v>0.12077149552364358</v>
      </c>
      <c r="F42" s="28">
        <v>1802</v>
      </c>
      <c r="G42" s="29">
        <f>F42/$F$9</f>
        <v>0.1092319815724071</v>
      </c>
      <c r="H42" s="28">
        <v>1801</v>
      </c>
      <c r="I42" s="29">
        <f>H42/$H$9</f>
        <v>0.1051924537118159</v>
      </c>
      <c r="J42" s="28">
        <v>1756</v>
      </c>
      <c r="K42" s="29">
        <f t="shared" si="21"/>
        <v>9.3688310302512942E-2</v>
      </c>
      <c r="L42" s="28">
        <v>1864</v>
      </c>
      <c r="M42" s="29">
        <f>L42/$L$9</f>
        <v>0.1000429368827823</v>
      </c>
      <c r="N42" s="21">
        <f>(L42-J42)/J42</f>
        <v>6.1503416856492028E-2</v>
      </c>
      <c r="O42" s="22">
        <f>(L42-F42)/F42</f>
        <v>3.4406215316315207E-2</v>
      </c>
    </row>
    <row r="43" spans="1:15" s="23" customFormat="1" ht="14.5" hidden="1" x14ac:dyDescent="0.35">
      <c r="A43" s="53"/>
      <c r="B43" s="28"/>
      <c r="C43" s="29"/>
      <c r="D43" s="28"/>
      <c r="E43" s="29"/>
      <c r="F43" s="28"/>
      <c r="G43" s="29"/>
      <c r="H43" s="28"/>
      <c r="I43" s="29"/>
      <c r="J43" s="28"/>
      <c r="K43" s="29"/>
      <c r="L43" s="28"/>
      <c r="M43" s="29"/>
      <c r="N43" s="21"/>
      <c r="O43" s="22"/>
    </row>
    <row r="44" spans="1:15" s="23" customFormat="1" ht="14.5" x14ac:dyDescent="0.35">
      <c r="A44" s="56" t="s">
        <v>43</v>
      </c>
      <c r="B44" s="28">
        <v>1</v>
      </c>
      <c r="C44" s="29">
        <f t="shared" si="19"/>
        <v>7.1989057663235194E-5</v>
      </c>
      <c r="D44" s="28">
        <v>84</v>
      </c>
      <c r="E44" s="29">
        <f t="shared" si="20"/>
        <v>5.0471669771074926E-3</v>
      </c>
      <c r="F44" s="28">
        <v>112</v>
      </c>
      <c r="G44" s="29">
        <f>F44/$F$9</f>
        <v>6.7891131720918957E-3</v>
      </c>
      <c r="H44" s="28">
        <v>187</v>
      </c>
      <c r="I44" s="29">
        <f>H44/$H$9</f>
        <v>1.0922259213830967E-2</v>
      </c>
      <c r="J44" s="28">
        <v>310</v>
      </c>
      <c r="K44" s="29">
        <f t="shared" si="21"/>
        <v>1.653950808301766E-2</v>
      </c>
      <c r="L44" s="28">
        <v>347</v>
      </c>
      <c r="M44" s="29">
        <f>L44/$L$9</f>
        <v>1.8623872906826964E-2</v>
      </c>
      <c r="N44" s="21">
        <f>(L44-J44)/J44</f>
        <v>0.11935483870967742</v>
      </c>
      <c r="O44" s="22">
        <f>(L44-F44)/F44</f>
        <v>2.0982142857142856</v>
      </c>
    </row>
    <row r="45" spans="1:15" s="23" customFormat="1" ht="14.5" customHeight="1" x14ac:dyDescent="0.35">
      <c r="A45" s="57" t="s">
        <v>44</v>
      </c>
      <c r="B45" s="28">
        <v>1193</v>
      </c>
      <c r="C45" s="29">
        <f t="shared" si="19"/>
        <v>8.5882945792239582E-2</v>
      </c>
      <c r="D45" s="28">
        <v>4050</v>
      </c>
      <c r="E45" s="29">
        <f t="shared" si="20"/>
        <v>0.24334555068196839</v>
      </c>
      <c r="F45" s="28">
        <v>4399</v>
      </c>
      <c r="G45" s="29">
        <f>F45/$F$9</f>
        <v>0.26665454325028792</v>
      </c>
      <c r="H45" s="28">
        <v>4686</v>
      </c>
      <c r="I45" s="29">
        <f>H45/$H$9</f>
        <v>0.27369896618188189</v>
      </c>
      <c r="J45" s="28">
        <v>5645</v>
      </c>
      <c r="K45" s="29">
        <f t="shared" si="21"/>
        <v>0.30117910686656352</v>
      </c>
      <c r="L45" s="28">
        <v>5542</v>
      </c>
      <c r="M45" s="29">
        <f>L45/$L$9</f>
        <v>0.29744525547445255</v>
      </c>
      <c r="N45" s="21">
        <f>(L45-J45)/J45</f>
        <v>-1.8246235606731619E-2</v>
      </c>
      <c r="O45" s="22">
        <f>(L45-F45)/F45</f>
        <v>0.25983177994998863</v>
      </c>
    </row>
    <row r="46" spans="1:15" s="23" customFormat="1" ht="15.5" x14ac:dyDescent="0.35">
      <c r="A46" s="52" t="s">
        <v>45</v>
      </c>
      <c r="B46" s="24"/>
      <c r="C46" s="25"/>
      <c r="D46" s="24"/>
      <c r="E46" s="25"/>
      <c r="F46" s="24"/>
      <c r="G46" s="25"/>
      <c r="H46" s="24"/>
      <c r="I46" s="25"/>
      <c r="J46" s="24"/>
      <c r="K46" s="25"/>
      <c r="L46" s="24"/>
      <c r="M46" s="25"/>
      <c r="N46" s="26"/>
      <c r="O46" s="27"/>
    </row>
    <row r="47" spans="1:15" s="23" customFormat="1" ht="14.5" x14ac:dyDescent="0.35">
      <c r="A47" s="53" t="s">
        <v>46</v>
      </c>
      <c r="B47" s="28">
        <v>1122</v>
      </c>
      <c r="C47" s="29">
        <f t="shared" ref="C47:C53" si="22">B47/$B$9</f>
        <v>8.0771722698149875E-2</v>
      </c>
      <c r="D47" s="28">
        <v>3821</v>
      </c>
      <c r="E47" s="29">
        <f t="shared" ref="E47:E53" si="23">D47/$D$9</f>
        <v>0.22958601213723487</v>
      </c>
      <c r="F47" s="28">
        <v>4214</v>
      </c>
      <c r="G47" s="29">
        <f>F47/$F$9</f>
        <v>0.25544038309995759</v>
      </c>
      <c r="H47" s="28">
        <v>4538</v>
      </c>
      <c r="I47" s="29">
        <f>H47/$H$9</f>
        <v>0.26505461129606916</v>
      </c>
      <c r="J47" s="28">
        <v>5457</v>
      </c>
      <c r="K47" s="29">
        <f t="shared" ref="K47:K53" si="24">J47/$J$9</f>
        <v>0.2911486955129915</v>
      </c>
      <c r="L47" s="28">
        <v>5393</v>
      </c>
      <c r="M47" s="29">
        <f>L47/$L$9</f>
        <v>0.28944826105624732</v>
      </c>
      <c r="N47" s="21">
        <f>(L47-J47)/J47</f>
        <v>-1.1728055708264615E-2</v>
      </c>
      <c r="O47" s="22">
        <f>(L47-F47)/F47</f>
        <v>0.27978168011390603</v>
      </c>
    </row>
    <row r="48" spans="1:15" s="23" customFormat="1" ht="14.5" x14ac:dyDescent="0.35">
      <c r="A48" s="53" t="s">
        <v>47</v>
      </c>
      <c r="B48" s="28">
        <v>7894</v>
      </c>
      <c r="C48" s="29">
        <f t="shared" si="22"/>
        <v>0.56828162119357861</v>
      </c>
      <c r="D48" s="28">
        <v>7935</v>
      </c>
      <c r="E48" s="29">
        <f t="shared" si="23"/>
        <v>0.47677702337318995</v>
      </c>
      <c r="F48" s="28">
        <v>7780</v>
      </c>
      <c r="G48" s="29">
        <f t="shared" ref="G48:G53" si="25">F48/$F$9</f>
        <v>0.471600897132812</v>
      </c>
      <c r="H48" s="28">
        <v>7886</v>
      </c>
      <c r="I48" s="29">
        <f>H48/$H$9</f>
        <v>0.46060393668594124</v>
      </c>
      <c r="J48" s="28">
        <v>8279</v>
      </c>
      <c r="K48" s="29">
        <f t="shared" si="24"/>
        <v>0.44171157232033292</v>
      </c>
      <c r="L48" s="28">
        <v>8118</v>
      </c>
      <c r="M48" s="29">
        <f t="shared" ref="M48:M53" si="26">L48/$L$9</f>
        <v>0.43570201803349079</v>
      </c>
      <c r="N48" s="21">
        <f>(L48-J48)/J48</f>
        <v>-1.9446793090953013E-2</v>
      </c>
      <c r="O48" s="22">
        <f>(L48-F48)/F48</f>
        <v>4.3444730077120824E-2</v>
      </c>
    </row>
    <row r="49" spans="1:15" s="23" customFormat="1" ht="14.5" x14ac:dyDescent="0.35">
      <c r="A49" s="53" t="s">
        <v>48</v>
      </c>
      <c r="B49" s="28">
        <v>2184</v>
      </c>
      <c r="C49" s="29">
        <f t="shared" si="22"/>
        <v>0.15722410193650566</v>
      </c>
      <c r="D49" s="28">
        <v>2163</v>
      </c>
      <c r="E49" s="29">
        <f t="shared" si="23"/>
        <v>0.12996454966051793</v>
      </c>
      <c r="F49" s="28">
        <v>2001</v>
      </c>
      <c r="G49" s="29">
        <f t="shared" si="25"/>
        <v>0.12129478086924896</v>
      </c>
      <c r="H49" s="28">
        <v>1978</v>
      </c>
      <c r="I49" s="29">
        <f t="shared" ref="I49:I53" si="27">H49/$H$9</f>
        <v>0.11553063489282168</v>
      </c>
      <c r="J49" s="28">
        <v>2160</v>
      </c>
      <c r="K49" s="29">
        <f t="shared" si="24"/>
        <v>0.1152430240623166</v>
      </c>
      <c r="L49" s="28">
        <v>2258</v>
      </c>
      <c r="M49" s="29">
        <f t="shared" si="26"/>
        <v>0.12118935165306999</v>
      </c>
      <c r="N49" s="21">
        <f>(L49-J49)/J49</f>
        <v>4.5370370370370373E-2</v>
      </c>
      <c r="O49" s="22">
        <f>(L49-F49)/F49</f>
        <v>0.12843578210894552</v>
      </c>
    </row>
    <row r="50" spans="1:15" s="23" customFormat="1" ht="14.5" x14ac:dyDescent="0.35">
      <c r="A50" s="53" t="s">
        <v>49</v>
      </c>
      <c r="B50" s="28">
        <v>1605</v>
      </c>
      <c r="C50" s="29">
        <f t="shared" si="22"/>
        <v>0.11554243754949248</v>
      </c>
      <c r="D50" s="28">
        <v>1559</v>
      </c>
      <c r="E50" s="29">
        <f t="shared" si="23"/>
        <v>9.3673015682268823E-2</v>
      </c>
      <c r="F50" s="28">
        <v>1376</v>
      </c>
      <c r="G50" s="29">
        <f t="shared" si="25"/>
        <v>8.3409104685700425E-2</v>
      </c>
      <c r="H50" s="28">
        <v>1480</v>
      </c>
      <c r="I50" s="29">
        <f t="shared" si="27"/>
        <v>8.6443548858127439E-2</v>
      </c>
      <c r="J50" s="28">
        <v>1543</v>
      </c>
      <c r="K50" s="29">
        <f t="shared" si="24"/>
        <v>8.2324067651923391E-2</v>
      </c>
      <c r="L50" s="28">
        <v>1544</v>
      </c>
      <c r="M50" s="29">
        <f t="shared" si="26"/>
        <v>8.2868183769858314E-2</v>
      </c>
      <c r="N50" s="21">
        <f>(L50-J50)/J50</f>
        <v>6.4808813998703824E-4</v>
      </c>
      <c r="O50" s="22">
        <f>(L50-F50)/F50</f>
        <v>0.12209302325581395</v>
      </c>
    </row>
    <row r="51" spans="1:15" s="23" customFormat="1" ht="14.5" x14ac:dyDescent="0.35">
      <c r="A51" s="53" t="s">
        <v>50</v>
      </c>
      <c r="B51" s="28">
        <v>620</v>
      </c>
      <c r="C51" s="29">
        <f t="shared" si="22"/>
        <v>4.4633215751205817E-2</v>
      </c>
      <c r="D51" s="28">
        <v>653</v>
      </c>
      <c r="E51" s="29">
        <f t="shared" si="23"/>
        <v>3.9235714714895148E-2</v>
      </c>
      <c r="F51" s="28">
        <v>569</v>
      </c>
      <c r="G51" s="29">
        <f t="shared" si="25"/>
        <v>3.4491119597502576E-2</v>
      </c>
      <c r="H51" s="28">
        <v>630</v>
      </c>
      <c r="I51" s="29">
        <f t="shared" si="27"/>
        <v>3.6796916067986685E-2</v>
      </c>
      <c r="J51" s="28">
        <v>681</v>
      </c>
      <c r="K51" s="29">
        <f t="shared" si="24"/>
        <v>3.6333564530758151E-2</v>
      </c>
      <c r="L51" s="28">
        <v>645</v>
      </c>
      <c r="M51" s="29">
        <f t="shared" si="26"/>
        <v>3.4617861743237444E-2</v>
      </c>
      <c r="N51" s="21">
        <f>(L51-J51)/J51</f>
        <v>-5.2863436123348019E-2</v>
      </c>
      <c r="O51" s="22">
        <f>(L51-F51)/F51</f>
        <v>0.1335676625659051</v>
      </c>
    </row>
    <row r="52" spans="1:15" s="23" customFormat="1" ht="14.5" x14ac:dyDescent="0.35">
      <c r="A52" s="53" t="s">
        <v>51</v>
      </c>
      <c r="B52" s="28">
        <v>466</v>
      </c>
      <c r="C52" s="29">
        <f t="shared" si="22"/>
        <v>3.3546900871067598E-2</v>
      </c>
      <c r="D52" s="28">
        <v>511</v>
      </c>
      <c r="E52" s="29">
        <f t="shared" si="23"/>
        <v>3.0703599110737247E-2</v>
      </c>
      <c r="F52" s="28">
        <v>557</v>
      </c>
      <c r="G52" s="29">
        <f t="shared" si="25"/>
        <v>3.3763714614778444E-2</v>
      </c>
      <c r="H52" s="28">
        <v>606</v>
      </c>
      <c r="I52" s="29">
        <f t="shared" si="27"/>
        <v>3.539512878920624E-2</v>
      </c>
      <c r="J52" s="28">
        <v>623</v>
      </c>
      <c r="K52" s="29">
        <f t="shared" si="24"/>
        <v>3.3239075921677429E-2</v>
      </c>
      <c r="L52" s="28">
        <v>672</v>
      </c>
      <c r="M52" s="29">
        <f t="shared" si="26"/>
        <v>3.6066981537140406E-2</v>
      </c>
      <c r="N52" s="21">
        <f>(L52-J52)/J52</f>
        <v>7.8651685393258425E-2</v>
      </c>
      <c r="O52" s="22">
        <f>(L52-F52)/F52</f>
        <v>0.20646319569120286</v>
      </c>
    </row>
    <row r="53" spans="1:15" s="23" customFormat="1" ht="14.5" x14ac:dyDescent="0.35">
      <c r="A53" s="53" t="s">
        <v>52</v>
      </c>
      <c r="B53" s="28">
        <v>0</v>
      </c>
      <c r="C53" s="29">
        <f t="shared" si="22"/>
        <v>0</v>
      </c>
      <c r="D53" s="28">
        <v>1</v>
      </c>
      <c r="E53" s="29">
        <f t="shared" si="23"/>
        <v>6.0085321156041578E-5</v>
      </c>
      <c r="F53" s="28">
        <v>0</v>
      </c>
      <c r="G53" s="29">
        <f t="shared" si="25"/>
        <v>0</v>
      </c>
      <c r="H53" s="28">
        <v>3</v>
      </c>
      <c r="I53" s="29">
        <f t="shared" si="27"/>
        <v>1.7522340984755565E-4</v>
      </c>
      <c r="J53" s="28">
        <v>0</v>
      </c>
      <c r="K53" s="29">
        <f t="shared" si="24"/>
        <v>0</v>
      </c>
      <c r="L53" s="28">
        <v>2</v>
      </c>
      <c r="M53" s="29">
        <f t="shared" si="26"/>
        <v>1.0734220695577502E-4</v>
      </c>
      <c r="N53" s="30"/>
      <c r="O53" s="31"/>
    </row>
    <row r="54" spans="1:15" s="23" customFormat="1" ht="3.75" customHeight="1" x14ac:dyDescent="0.35">
      <c r="A54" s="53"/>
      <c r="B54" s="28"/>
      <c r="C54" s="29"/>
      <c r="D54" s="28"/>
      <c r="E54" s="31"/>
      <c r="F54" s="28"/>
      <c r="G54" s="29"/>
      <c r="H54" s="28"/>
      <c r="I54" s="29"/>
      <c r="J54" s="28"/>
      <c r="K54" s="29"/>
      <c r="L54" s="28"/>
      <c r="M54" s="29"/>
      <c r="N54" s="32"/>
      <c r="O54" s="29"/>
    </row>
    <row r="55" spans="1:15" s="23" customFormat="1" ht="14.5" x14ac:dyDescent="0.35">
      <c r="A55" s="53" t="s">
        <v>53</v>
      </c>
      <c r="B55" s="28">
        <v>25</v>
      </c>
      <c r="C55" s="29"/>
      <c r="D55" s="28">
        <v>23</v>
      </c>
      <c r="E55" s="31"/>
      <c r="F55" s="28">
        <v>23</v>
      </c>
      <c r="G55" s="29"/>
      <c r="H55" s="28">
        <v>23</v>
      </c>
      <c r="I55" s="29"/>
      <c r="J55" s="28">
        <v>22.9</v>
      </c>
      <c r="K55" s="29"/>
      <c r="L55" s="28">
        <v>22.9</v>
      </c>
      <c r="M55" s="29"/>
      <c r="N55" s="32"/>
      <c r="O55" s="29"/>
    </row>
    <row r="56" spans="1:15" s="23" customFormat="1" ht="15" thickBot="1" x14ac:dyDescent="0.4">
      <c r="A56" s="60" t="s">
        <v>54</v>
      </c>
      <c r="B56" s="34">
        <v>21</v>
      </c>
      <c r="C56" s="35"/>
      <c r="D56" s="34">
        <v>20</v>
      </c>
      <c r="E56" s="62"/>
      <c r="F56" s="34">
        <v>20</v>
      </c>
      <c r="G56" s="35"/>
      <c r="H56" s="34">
        <v>19</v>
      </c>
      <c r="I56" s="35"/>
      <c r="J56" s="34">
        <v>19</v>
      </c>
      <c r="K56" s="35"/>
      <c r="L56" s="34">
        <v>19</v>
      </c>
      <c r="M56" s="35"/>
      <c r="N56" s="63"/>
      <c r="O56" s="62"/>
    </row>
    <row r="57" spans="1:15" ht="22.5" customHeight="1" thickTop="1" x14ac:dyDescent="0.5">
      <c r="A57" s="58"/>
      <c r="B57" s="61" t="s">
        <v>55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46"/>
    </row>
    <row r="58" spans="1:15" ht="22" customHeight="1" thickBot="1" x14ac:dyDescent="0.55000000000000004">
      <c r="A58" s="50"/>
      <c r="B58" s="47" t="s">
        <v>1</v>
      </c>
      <c r="C58" s="48"/>
      <c r="D58" s="47" t="s">
        <v>2</v>
      </c>
      <c r="E58" s="48"/>
      <c r="F58" s="47" t="s">
        <v>3</v>
      </c>
      <c r="G58" s="48"/>
      <c r="H58" s="47" t="s">
        <v>4</v>
      </c>
      <c r="I58" s="48"/>
      <c r="J58" s="47" t="s">
        <v>5</v>
      </c>
      <c r="K58" s="48"/>
      <c r="L58" s="47" t="s">
        <v>6</v>
      </c>
      <c r="M58" s="48"/>
      <c r="N58" s="11" t="s">
        <v>7</v>
      </c>
      <c r="O58" s="12"/>
    </row>
    <row r="59" spans="1:15" ht="31" customHeight="1" thickBot="1" x14ac:dyDescent="0.55000000000000004">
      <c r="A59" s="50"/>
      <c r="B59" s="13" t="s">
        <v>8</v>
      </c>
      <c r="C59" s="14" t="s">
        <v>9</v>
      </c>
      <c r="D59" s="15" t="s">
        <v>8</v>
      </c>
      <c r="E59" s="16" t="s">
        <v>9</v>
      </c>
      <c r="F59" s="13" t="s">
        <v>8</v>
      </c>
      <c r="G59" s="14" t="s">
        <v>9</v>
      </c>
      <c r="H59" s="13" t="s">
        <v>8</v>
      </c>
      <c r="I59" s="14" t="s">
        <v>9</v>
      </c>
      <c r="J59" s="13" t="s">
        <v>8</v>
      </c>
      <c r="K59" s="14" t="s">
        <v>9</v>
      </c>
      <c r="L59" s="13" t="s">
        <v>8</v>
      </c>
      <c r="M59" s="14" t="s">
        <v>9</v>
      </c>
      <c r="N59" s="17" t="s">
        <v>10</v>
      </c>
      <c r="O59" s="18" t="s">
        <v>11</v>
      </c>
    </row>
    <row r="60" spans="1:15" s="23" customFormat="1" ht="18.5" x14ac:dyDescent="0.45">
      <c r="A60" s="59" t="s">
        <v>56</v>
      </c>
      <c r="B60" s="19">
        <v>120817</v>
      </c>
      <c r="C60" s="20">
        <f>B60/$B$60</f>
        <v>1</v>
      </c>
      <c r="D60" s="19">
        <v>134770</v>
      </c>
      <c r="E60" s="20">
        <f>D60/$D$60</f>
        <v>1</v>
      </c>
      <c r="F60" s="19">
        <v>134227</v>
      </c>
      <c r="G60" s="20">
        <f>F60/$F$60</f>
        <v>1</v>
      </c>
      <c r="H60" s="19">
        <v>139722</v>
      </c>
      <c r="I60" s="20">
        <f>H60/$H$60</f>
        <v>1</v>
      </c>
      <c r="J60" s="19">
        <v>148903</v>
      </c>
      <c r="K60" s="20">
        <f>J60/$J$60</f>
        <v>1</v>
      </c>
      <c r="L60" s="19">
        <v>148968</v>
      </c>
      <c r="M60" s="20">
        <f>L60/$L$60</f>
        <v>1</v>
      </c>
      <c r="N60" s="21">
        <f>(L60-J60)/J60</f>
        <v>4.3652579195852334E-4</v>
      </c>
      <c r="O60" s="22">
        <f>(L60-F60)/F60</f>
        <v>0.10982142191958399</v>
      </c>
    </row>
    <row r="61" spans="1:15" s="23" customFormat="1" ht="15.5" x14ac:dyDescent="0.35">
      <c r="A61" s="52" t="s">
        <v>13</v>
      </c>
      <c r="B61" s="24"/>
      <c r="C61" s="25"/>
      <c r="D61" s="24"/>
      <c r="E61" s="25"/>
      <c r="F61" s="24"/>
      <c r="G61" s="25"/>
      <c r="H61" s="24"/>
      <c r="I61" s="25"/>
      <c r="J61" s="24"/>
      <c r="K61" s="25"/>
      <c r="L61" s="24"/>
      <c r="M61" s="25"/>
      <c r="N61" s="26"/>
      <c r="O61" s="27"/>
    </row>
    <row r="62" spans="1:15" x14ac:dyDescent="0.5">
      <c r="A62" s="53" t="s">
        <v>14</v>
      </c>
      <c r="B62" s="28">
        <v>64776</v>
      </c>
      <c r="C62" s="29">
        <f t="shared" ref="C62:C63" si="28">B62/$B$60</f>
        <v>0.53614971403031031</v>
      </c>
      <c r="D62" s="28">
        <v>64859</v>
      </c>
      <c r="E62" s="29">
        <f t="shared" ref="E62:E77" si="29">D62/$D$60</f>
        <v>0.48125695629591153</v>
      </c>
      <c r="F62" s="28">
        <v>66273</v>
      </c>
      <c r="G62" s="29">
        <f t="shared" ref="G62:G63" si="30">F62/$F$60</f>
        <v>0.49373821958324332</v>
      </c>
      <c r="H62" s="28">
        <v>70199</v>
      </c>
      <c r="I62" s="29">
        <f t="shared" ref="I62:I63" si="31">H62/$H$60</f>
        <v>0.50241908933453572</v>
      </c>
      <c r="J62" s="28">
        <v>72695</v>
      </c>
      <c r="K62" s="29">
        <f t="shared" ref="K62:K63" si="32">J62/$J$60</f>
        <v>0.48820372994499778</v>
      </c>
      <c r="L62" s="28">
        <v>72658</v>
      </c>
      <c r="M62" s="29">
        <f t="shared" ref="M62:M63" si="33">L62/$L$60</f>
        <v>0.48774233392406424</v>
      </c>
      <c r="N62" s="21">
        <f>(L62-J62)/J62</f>
        <v>-5.0897585803700391E-4</v>
      </c>
      <c r="O62" s="22">
        <f t="shared" ref="O62:O77" si="34">(L62-F62)/F62</f>
        <v>9.6343910793234053E-2</v>
      </c>
    </row>
    <row r="63" spans="1:15" x14ac:dyDescent="0.5">
      <c r="A63" s="53" t="s">
        <v>15</v>
      </c>
      <c r="B63" s="28">
        <v>56041</v>
      </c>
      <c r="C63" s="29">
        <f t="shared" si="28"/>
        <v>0.46385028596968969</v>
      </c>
      <c r="D63" s="28">
        <v>69911</v>
      </c>
      <c r="E63" s="29">
        <f t="shared" si="29"/>
        <v>0.51874304370408841</v>
      </c>
      <c r="F63" s="28">
        <v>67954</v>
      </c>
      <c r="G63" s="29">
        <f t="shared" si="30"/>
        <v>0.50626178041675673</v>
      </c>
      <c r="H63" s="28">
        <v>69523</v>
      </c>
      <c r="I63" s="29">
        <f t="shared" si="31"/>
        <v>0.49758091066546428</v>
      </c>
      <c r="J63" s="28">
        <v>76208</v>
      </c>
      <c r="K63" s="29">
        <f t="shared" si="32"/>
        <v>0.51179627005500228</v>
      </c>
      <c r="L63" s="28">
        <v>76310</v>
      </c>
      <c r="M63" s="29">
        <f t="shared" si="33"/>
        <v>0.51225766607593581</v>
      </c>
      <c r="N63" s="21">
        <f>(L63-J63)/J63</f>
        <v>1.3384421583035901E-3</v>
      </c>
      <c r="O63" s="22">
        <f t="shared" si="34"/>
        <v>0.12296553550931512</v>
      </c>
    </row>
    <row r="64" spans="1:15" s="23" customFormat="1" ht="15.5" x14ac:dyDescent="0.35">
      <c r="A64" s="52" t="s">
        <v>16</v>
      </c>
      <c r="B64" s="24"/>
      <c r="C64" s="25"/>
      <c r="D64" s="24"/>
      <c r="E64" s="25"/>
      <c r="F64" s="24"/>
      <c r="G64" s="25"/>
      <c r="H64" s="24"/>
      <c r="I64" s="25"/>
      <c r="J64" s="24"/>
      <c r="K64" s="25"/>
      <c r="L64" s="24"/>
      <c r="M64" s="25"/>
      <c r="N64" s="26"/>
      <c r="O64" s="27"/>
    </row>
    <row r="65" spans="1:15" x14ac:dyDescent="0.5">
      <c r="A65" s="53" t="s">
        <v>17</v>
      </c>
      <c r="B65" s="28">
        <v>66328</v>
      </c>
      <c r="C65" s="29">
        <f t="shared" ref="C65:C67" si="35">B65/$B$60</f>
        <v>0.54899558836918649</v>
      </c>
      <c r="D65" s="28">
        <v>72933</v>
      </c>
      <c r="E65" s="29">
        <f t="shared" si="29"/>
        <v>0.54116643169844925</v>
      </c>
      <c r="F65" s="28">
        <v>71746</v>
      </c>
      <c r="G65" s="29">
        <f t="shared" ref="G65:G67" si="36">F65/$F$60</f>
        <v>0.5345124304350094</v>
      </c>
      <c r="H65" s="28">
        <v>73989</v>
      </c>
      <c r="I65" s="29">
        <f t="shared" ref="I65:I67" si="37">H65/$H$60</f>
        <v>0.52954438098509893</v>
      </c>
      <c r="J65" s="28">
        <v>79541</v>
      </c>
      <c r="K65" s="29">
        <f t="shared" ref="K65:K67" si="38">J65/$J$60</f>
        <v>0.5341799695103524</v>
      </c>
      <c r="L65" s="28">
        <v>79721</v>
      </c>
      <c r="M65" s="29">
        <f t="shared" ref="M65:M67" si="39">L65/$L$60</f>
        <v>0.53515520111701842</v>
      </c>
      <c r="N65" s="21">
        <f t="shared" ref="N65:N67" si="40">(L65-J65)/J65</f>
        <v>2.2629838699538603E-3</v>
      </c>
      <c r="O65" s="22">
        <f t="shared" si="34"/>
        <v>0.11115602263540825</v>
      </c>
    </row>
    <row r="66" spans="1:15" x14ac:dyDescent="0.5">
      <c r="A66" s="53" t="s">
        <v>18</v>
      </c>
      <c r="B66" s="28">
        <v>54157</v>
      </c>
      <c r="C66" s="29">
        <f t="shared" si="35"/>
        <v>0.44825645397584779</v>
      </c>
      <c r="D66" s="28">
        <v>61081</v>
      </c>
      <c r="E66" s="29">
        <f t="shared" si="29"/>
        <v>0.45322401127847445</v>
      </c>
      <c r="F66" s="28">
        <v>61250</v>
      </c>
      <c r="G66" s="29">
        <f t="shared" si="36"/>
        <v>0.45631653840136488</v>
      </c>
      <c r="H66" s="28">
        <v>63923</v>
      </c>
      <c r="I66" s="29">
        <f t="shared" si="37"/>
        <v>0.45750132405777189</v>
      </c>
      <c r="J66" s="28">
        <v>67105</v>
      </c>
      <c r="K66" s="29">
        <f t="shared" si="38"/>
        <v>0.45066251183656475</v>
      </c>
      <c r="L66" s="28">
        <v>66926</v>
      </c>
      <c r="M66" s="29">
        <f t="shared" si="39"/>
        <v>0.44926427152140058</v>
      </c>
      <c r="N66" s="21">
        <f t="shared" si="40"/>
        <v>-2.6674614410252587E-3</v>
      </c>
      <c r="O66" s="22">
        <f t="shared" si="34"/>
        <v>9.2669387755102042E-2</v>
      </c>
    </row>
    <row r="67" spans="1:15" x14ac:dyDescent="0.5">
      <c r="A67" s="53" t="s">
        <v>19</v>
      </c>
      <c r="B67" s="28">
        <v>332</v>
      </c>
      <c r="C67" s="29">
        <f t="shared" si="35"/>
        <v>2.7479576549657748E-3</v>
      </c>
      <c r="D67" s="28">
        <v>756</v>
      </c>
      <c r="E67" s="29">
        <f t="shared" si="29"/>
        <v>5.6095570230763527E-3</v>
      </c>
      <c r="F67" s="28">
        <v>1231</v>
      </c>
      <c r="G67" s="29">
        <f t="shared" si="36"/>
        <v>9.1710311636257983E-3</v>
      </c>
      <c r="H67" s="28">
        <v>1810</v>
      </c>
      <c r="I67" s="29">
        <f t="shared" si="37"/>
        <v>1.2954294957129157E-2</v>
      </c>
      <c r="J67" s="28">
        <v>2257</v>
      </c>
      <c r="K67" s="29">
        <f t="shared" si="38"/>
        <v>1.5157518653082879E-2</v>
      </c>
      <c r="L67" s="28">
        <v>2321</v>
      </c>
      <c r="M67" s="29">
        <f t="shared" si="39"/>
        <v>1.558052736158101E-2</v>
      </c>
      <c r="N67" s="21">
        <f t="shared" si="40"/>
        <v>2.8356225077536552E-2</v>
      </c>
      <c r="O67" s="22">
        <f t="shared" si="34"/>
        <v>0.88545897644191718</v>
      </c>
    </row>
    <row r="68" spans="1:15" s="23" customFormat="1" ht="15.5" x14ac:dyDescent="0.35">
      <c r="A68" s="52" t="s">
        <v>20</v>
      </c>
      <c r="B68" s="24"/>
      <c r="C68" s="25"/>
      <c r="D68" s="24"/>
      <c r="E68" s="25"/>
      <c r="F68" s="24"/>
      <c r="G68" s="25"/>
      <c r="H68" s="24"/>
      <c r="I68" s="25"/>
      <c r="J68" s="24"/>
      <c r="K68" s="25"/>
      <c r="L68" s="24"/>
      <c r="M68" s="25"/>
      <c r="N68" s="26"/>
      <c r="O68" s="27"/>
    </row>
    <row r="69" spans="1:15" x14ac:dyDescent="0.5">
      <c r="A69" s="53" t="s">
        <v>21</v>
      </c>
      <c r="B69" s="28">
        <v>8382</v>
      </c>
      <c r="C69" s="29">
        <f t="shared" ref="C69:C77" si="41">B69/$B$60</f>
        <v>6.9377653806997355E-2</v>
      </c>
      <c r="D69" s="28">
        <v>8461</v>
      </c>
      <c r="E69" s="29">
        <f t="shared" si="29"/>
        <v>6.2781034354826737E-2</v>
      </c>
      <c r="F69" s="28">
        <v>7932</v>
      </c>
      <c r="G69" s="29">
        <f t="shared" ref="G69:G77" si="42">F69/$F$60</f>
        <v>5.9093922981218384E-2</v>
      </c>
      <c r="H69" s="28">
        <v>7929</v>
      </c>
      <c r="I69" s="29">
        <f t="shared" ref="I69:I77" si="43">H69/$H$60</f>
        <v>5.674840039507021E-2</v>
      </c>
      <c r="J69" s="28">
        <v>9101</v>
      </c>
      <c r="K69" s="29">
        <f t="shared" ref="K69:K77" si="44">J69/$J$60</f>
        <v>6.1120326655608015E-2</v>
      </c>
      <c r="L69" s="28">
        <v>9023</v>
      </c>
      <c r="M69" s="29">
        <f t="shared" ref="M69:M77" si="45">L69/$L$60</f>
        <v>6.0570055313892916E-2</v>
      </c>
      <c r="N69" s="21">
        <f t="shared" ref="N69:N77" si="46">(L69-J69)/J69</f>
        <v>-8.5704867596967365E-3</v>
      </c>
      <c r="O69" s="22">
        <f t="shared" si="34"/>
        <v>0.13754412506303582</v>
      </c>
    </row>
    <row r="70" spans="1:15" x14ac:dyDescent="0.5">
      <c r="A70" s="53" t="s">
        <v>22</v>
      </c>
      <c r="B70" s="28">
        <v>809</v>
      </c>
      <c r="C70" s="29">
        <f t="shared" si="41"/>
        <v>6.6960775387569626E-3</v>
      </c>
      <c r="D70" s="28">
        <v>847</v>
      </c>
      <c r="E70" s="29">
        <f t="shared" si="29"/>
        <v>6.2847814795577647E-3</v>
      </c>
      <c r="F70" s="28">
        <v>744</v>
      </c>
      <c r="G70" s="29">
        <f t="shared" si="42"/>
        <v>5.5428490542141296E-3</v>
      </c>
      <c r="H70" s="28">
        <v>768</v>
      </c>
      <c r="I70" s="29">
        <f t="shared" si="43"/>
        <v>5.4966290204835318E-3</v>
      </c>
      <c r="J70" s="28">
        <v>809</v>
      </c>
      <c r="K70" s="29">
        <f t="shared" si="44"/>
        <v>5.4330671645299285E-3</v>
      </c>
      <c r="L70" s="28">
        <v>678</v>
      </c>
      <c r="M70" s="29">
        <f t="shared" si="45"/>
        <v>4.5513130336716614E-3</v>
      </c>
      <c r="N70" s="21">
        <f t="shared" si="46"/>
        <v>-0.16192830655129789</v>
      </c>
      <c r="O70" s="22">
        <f t="shared" si="34"/>
        <v>-8.8709677419354843E-2</v>
      </c>
    </row>
    <row r="71" spans="1:15" x14ac:dyDescent="0.5">
      <c r="A71" s="53" t="s">
        <v>23</v>
      </c>
      <c r="B71" s="28">
        <v>5353</v>
      </c>
      <c r="C71" s="29">
        <f t="shared" si="41"/>
        <v>4.4306678695878891E-2</v>
      </c>
      <c r="D71" s="28">
        <v>5697</v>
      </c>
      <c r="E71" s="29">
        <f t="shared" si="29"/>
        <v>4.2272018995325372E-2</v>
      </c>
      <c r="F71" s="28">
        <v>6030</v>
      </c>
      <c r="G71" s="29">
        <f t="shared" si="42"/>
        <v>4.4923897576493552E-2</v>
      </c>
      <c r="H71" s="28">
        <v>5850</v>
      </c>
      <c r="I71" s="29">
        <f t="shared" si="43"/>
        <v>4.1868853866964401E-2</v>
      </c>
      <c r="J71" s="28">
        <v>5861</v>
      </c>
      <c r="K71" s="29">
        <f t="shared" si="44"/>
        <v>3.9361194871829312E-2</v>
      </c>
      <c r="L71" s="28">
        <v>5775</v>
      </c>
      <c r="M71" s="29">
        <f t="shared" si="45"/>
        <v>3.8766714999194457E-2</v>
      </c>
      <c r="N71" s="21">
        <f t="shared" si="46"/>
        <v>-1.4673263948131718E-2</v>
      </c>
      <c r="O71" s="22">
        <f t="shared" si="34"/>
        <v>-4.228855721393035E-2</v>
      </c>
    </row>
    <row r="72" spans="1:15" x14ac:dyDescent="0.5">
      <c r="A72" s="53" t="s">
        <v>24</v>
      </c>
      <c r="B72" s="28">
        <v>14940</v>
      </c>
      <c r="C72" s="29">
        <f t="shared" si="41"/>
        <v>0.12365809447345986</v>
      </c>
      <c r="D72" s="28">
        <v>16177</v>
      </c>
      <c r="E72" s="29">
        <f t="shared" si="29"/>
        <v>0.12003413222527269</v>
      </c>
      <c r="F72" s="28">
        <v>18173</v>
      </c>
      <c r="G72" s="29">
        <f t="shared" si="42"/>
        <v>0.1353900482019266</v>
      </c>
      <c r="H72" s="28">
        <v>20176</v>
      </c>
      <c r="I72" s="29">
        <f t="shared" si="43"/>
        <v>0.14440102489228612</v>
      </c>
      <c r="J72" s="28">
        <v>21919</v>
      </c>
      <c r="K72" s="29">
        <f t="shared" si="44"/>
        <v>0.14720321282982882</v>
      </c>
      <c r="L72" s="28">
        <v>23174</v>
      </c>
      <c r="M72" s="29">
        <f t="shared" si="45"/>
        <v>0.15556361097685409</v>
      </c>
      <c r="N72" s="21">
        <f t="shared" si="46"/>
        <v>5.7256261690770562E-2</v>
      </c>
      <c r="O72" s="22">
        <f t="shared" si="34"/>
        <v>0.27518846640620703</v>
      </c>
    </row>
    <row r="73" spans="1:15" x14ac:dyDescent="0.5">
      <c r="A73" s="53" t="s">
        <v>25</v>
      </c>
      <c r="B73" s="28">
        <v>961</v>
      </c>
      <c r="C73" s="29">
        <f t="shared" si="41"/>
        <v>7.9541786338015348E-3</v>
      </c>
      <c r="D73" s="28">
        <v>1201</v>
      </c>
      <c r="E73" s="29">
        <f t="shared" si="29"/>
        <v>8.9114788157601838E-3</v>
      </c>
      <c r="F73" s="28">
        <v>1149</v>
      </c>
      <c r="G73" s="29">
        <f t="shared" si="42"/>
        <v>8.5601257571129505E-3</v>
      </c>
      <c r="H73" s="28">
        <v>1281</v>
      </c>
      <c r="I73" s="29">
        <f t="shared" si="43"/>
        <v>9.1682054365096414E-3</v>
      </c>
      <c r="J73" s="28">
        <v>1596</v>
      </c>
      <c r="K73" s="29">
        <f t="shared" si="44"/>
        <v>1.0718387137935435E-2</v>
      </c>
      <c r="L73" s="28">
        <v>1515</v>
      </c>
      <c r="M73" s="29">
        <f t="shared" si="45"/>
        <v>1.0169969389399066E-2</v>
      </c>
      <c r="N73" s="21">
        <f t="shared" si="46"/>
        <v>-5.0751879699248117E-2</v>
      </c>
      <c r="O73" s="22">
        <f t="shared" si="34"/>
        <v>0.31853785900783288</v>
      </c>
    </row>
    <row r="74" spans="1:15" x14ac:dyDescent="0.5">
      <c r="A74" s="53" t="s">
        <v>26</v>
      </c>
      <c r="B74" s="28">
        <v>74421</v>
      </c>
      <c r="C74" s="29">
        <f t="shared" si="41"/>
        <v>0.61598119469942147</v>
      </c>
      <c r="D74" s="28">
        <v>84796</v>
      </c>
      <c r="E74" s="29">
        <f t="shared" si="29"/>
        <v>0.62919047265711958</v>
      </c>
      <c r="F74" s="28">
        <v>81998</v>
      </c>
      <c r="G74" s="29">
        <f t="shared" si="42"/>
        <v>0.61089050638098152</v>
      </c>
      <c r="H74" s="28">
        <v>84306</v>
      </c>
      <c r="I74" s="29">
        <f t="shared" si="43"/>
        <v>0.60338386224073515</v>
      </c>
      <c r="J74" s="28">
        <v>88194</v>
      </c>
      <c r="K74" s="29">
        <f t="shared" si="44"/>
        <v>0.59229162609215391</v>
      </c>
      <c r="L74" s="28">
        <v>85632</v>
      </c>
      <c r="M74" s="29">
        <f t="shared" si="45"/>
        <v>0.57483486386338001</v>
      </c>
      <c r="N74" s="21">
        <f t="shared" si="46"/>
        <v>-2.904959521055854E-2</v>
      </c>
      <c r="O74" s="22">
        <f t="shared" si="34"/>
        <v>4.4318154101319542E-2</v>
      </c>
    </row>
    <row r="75" spans="1:15" x14ac:dyDescent="0.5">
      <c r="A75" s="53" t="s">
        <v>27</v>
      </c>
      <c r="B75" s="28">
        <v>6559</v>
      </c>
      <c r="C75" s="29">
        <f t="shared" si="41"/>
        <v>5.4288717647350951E-2</v>
      </c>
      <c r="D75" s="28">
        <v>7484</v>
      </c>
      <c r="E75" s="29">
        <f t="shared" si="29"/>
        <v>5.5531646508866959E-2</v>
      </c>
      <c r="F75" s="28">
        <v>6765</v>
      </c>
      <c r="G75" s="29">
        <f t="shared" si="42"/>
        <v>5.0399696037309927E-2</v>
      </c>
      <c r="H75" s="28">
        <v>7481</v>
      </c>
      <c r="I75" s="29">
        <f t="shared" si="43"/>
        <v>5.3542033466454815E-2</v>
      </c>
      <c r="J75" s="28">
        <v>8867</v>
      </c>
      <c r="K75" s="29">
        <f t="shared" si="44"/>
        <v>5.9548833804557326E-2</v>
      </c>
      <c r="L75" s="28">
        <v>9758</v>
      </c>
      <c r="M75" s="29">
        <f t="shared" si="45"/>
        <v>6.5504000859244932E-2</v>
      </c>
      <c r="N75" s="21">
        <f t="shared" si="46"/>
        <v>0.10048494417503101</v>
      </c>
      <c r="O75" s="22">
        <f t="shared" si="34"/>
        <v>0.44242424242424244</v>
      </c>
    </row>
    <row r="76" spans="1:15" x14ac:dyDescent="0.5">
      <c r="A76" s="53" t="s">
        <v>28</v>
      </c>
      <c r="B76" s="28">
        <v>4224</v>
      </c>
      <c r="C76" s="29">
        <f t="shared" si="41"/>
        <v>3.4961967272817564E-2</v>
      </c>
      <c r="D76" s="28">
        <v>4018</v>
      </c>
      <c r="E76" s="29">
        <f t="shared" si="29"/>
        <v>2.9813756770794689E-2</v>
      </c>
      <c r="F76" s="28">
        <v>4169</v>
      </c>
      <c r="G76" s="29">
        <f t="shared" si="42"/>
        <v>3.1059324875025145E-2</v>
      </c>
      <c r="H76" s="28">
        <v>4446</v>
      </c>
      <c r="I76" s="29">
        <f t="shared" si="43"/>
        <v>3.1820328938892944E-2</v>
      </c>
      <c r="J76" s="28">
        <v>5409</v>
      </c>
      <c r="K76" s="29">
        <f t="shared" si="44"/>
        <v>3.6325661672363889E-2</v>
      </c>
      <c r="L76" s="28">
        <v>5838</v>
      </c>
      <c r="M76" s="29">
        <f t="shared" si="45"/>
        <v>3.918962461736749E-2</v>
      </c>
      <c r="N76" s="21">
        <f t="shared" si="46"/>
        <v>7.9312257348863005E-2</v>
      </c>
      <c r="O76" s="22">
        <f t="shared" si="34"/>
        <v>0.40033581194531065</v>
      </c>
    </row>
    <row r="77" spans="1:15" x14ac:dyDescent="0.5">
      <c r="A77" s="53" t="s">
        <v>19</v>
      </c>
      <c r="B77" s="28">
        <v>5168</v>
      </c>
      <c r="C77" s="29">
        <f t="shared" si="41"/>
        <v>4.2775437231515431E-2</v>
      </c>
      <c r="D77" s="28">
        <v>6089</v>
      </c>
      <c r="E77" s="29">
        <f t="shared" si="29"/>
        <v>4.5180678192476072E-2</v>
      </c>
      <c r="F77" s="28">
        <v>7267</v>
      </c>
      <c r="G77" s="29">
        <f t="shared" si="42"/>
        <v>5.4139629135717848E-2</v>
      </c>
      <c r="H77" s="28">
        <v>7485</v>
      </c>
      <c r="I77" s="29">
        <f t="shared" si="43"/>
        <v>5.3570661742603172E-2</v>
      </c>
      <c r="J77" s="28">
        <v>7147</v>
      </c>
      <c r="K77" s="29">
        <f t="shared" si="44"/>
        <v>4.7997689771193328E-2</v>
      </c>
      <c r="L77" s="28">
        <v>7575</v>
      </c>
      <c r="M77" s="29">
        <f t="shared" si="45"/>
        <v>5.0849846946995327E-2</v>
      </c>
      <c r="N77" s="21">
        <f t="shared" si="46"/>
        <v>5.9885266545403666E-2</v>
      </c>
      <c r="O77" s="22">
        <f t="shared" si="34"/>
        <v>4.2383376909316088E-2</v>
      </c>
    </row>
    <row r="78" spans="1:15" s="23" customFormat="1" ht="15.5" x14ac:dyDescent="0.35">
      <c r="A78" s="52" t="s">
        <v>29</v>
      </c>
      <c r="B78" s="24"/>
      <c r="C78" s="25"/>
      <c r="D78" s="24"/>
      <c r="E78" s="25"/>
      <c r="F78" s="24"/>
      <c r="G78" s="25"/>
      <c r="H78" s="24"/>
      <c r="I78" s="25"/>
      <c r="J78" s="24"/>
      <c r="K78" s="25"/>
      <c r="L78" s="24"/>
      <c r="M78" s="25"/>
      <c r="N78" s="26"/>
      <c r="O78" s="27"/>
    </row>
    <row r="79" spans="1:15" x14ac:dyDescent="0.5">
      <c r="A79" s="53" t="s">
        <v>30</v>
      </c>
      <c r="B79" s="28">
        <v>25851</v>
      </c>
      <c r="C79" s="29">
        <f t="shared" ref="C79:C84" si="47">B79/$B$60</f>
        <v>0.21396823294735012</v>
      </c>
      <c r="D79" s="28">
        <v>26501</v>
      </c>
      <c r="E79" s="29">
        <f t="shared" ref="E79:E84" si="48">D79/$D$60</f>
        <v>0.19663871781553757</v>
      </c>
      <c r="F79" s="28">
        <v>27429</v>
      </c>
      <c r="G79" s="29">
        <f t="shared" ref="G79:G84" si="49">F79/$F$60</f>
        <v>0.20434785847854753</v>
      </c>
      <c r="H79" s="28">
        <v>27367</v>
      </c>
      <c r="I79" s="29">
        <f t="shared" ref="I79:I84" si="50">H79/$H$60</f>
        <v>0.19586750833798544</v>
      </c>
      <c r="J79" s="28">
        <v>27033</v>
      </c>
      <c r="K79" s="29">
        <f t="shared" ref="K79:K84" si="51">J79/$J$60</f>
        <v>0.18154771898484248</v>
      </c>
      <c r="L79" s="28">
        <v>27496</v>
      </c>
      <c r="M79" s="29">
        <f t="shared" ref="M79:M84" si="52">L79/$L$60</f>
        <v>0.1845765533537404</v>
      </c>
      <c r="N79" s="21">
        <f t="shared" ref="N79:N84" si="53">(L79-J79)/J79</f>
        <v>1.7127214885510302E-2</v>
      </c>
      <c r="O79" s="22">
        <f t="shared" ref="O79:O84" si="54">(L79-F79)/F79</f>
        <v>2.4426701666119799E-3</v>
      </c>
    </row>
    <row r="80" spans="1:15" x14ac:dyDescent="0.5">
      <c r="A80" s="53" t="s">
        <v>31</v>
      </c>
      <c r="B80" s="28">
        <v>71688</v>
      </c>
      <c r="C80" s="29">
        <f t="shared" si="47"/>
        <v>0.59336020593128447</v>
      </c>
      <c r="D80" s="28">
        <v>69312</v>
      </c>
      <c r="E80" s="29">
        <f t="shared" si="48"/>
        <v>0.51429843436966682</v>
      </c>
      <c r="F80" s="28">
        <v>65600</v>
      </c>
      <c r="G80" s="29">
        <f t="shared" si="49"/>
        <v>0.48872432521027809</v>
      </c>
      <c r="H80" s="28">
        <v>69000</v>
      </c>
      <c r="I80" s="29">
        <f t="shared" si="50"/>
        <v>0.49383776355906728</v>
      </c>
      <c r="J80" s="28">
        <v>71766</v>
      </c>
      <c r="K80" s="29">
        <f t="shared" si="51"/>
        <v>0.48196476901069824</v>
      </c>
      <c r="L80" s="28">
        <v>72341</v>
      </c>
      <c r="M80" s="29">
        <f t="shared" si="52"/>
        <v>0.48561436013103487</v>
      </c>
      <c r="N80" s="21">
        <f t="shared" si="53"/>
        <v>8.0121506005629405E-3</v>
      </c>
      <c r="O80" s="22">
        <f t="shared" si="54"/>
        <v>0.10275914634146341</v>
      </c>
    </row>
    <row r="81" spans="1:15" ht="18" x14ac:dyDescent="0.5">
      <c r="A81" s="53" t="s">
        <v>32</v>
      </c>
      <c r="B81" s="28">
        <v>6661</v>
      </c>
      <c r="C81" s="29">
        <f t="shared" si="47"/>
        <v>5.5132969697972968E-2</v>
      </c>
      <c r="D81" s="28">
        <v>5844</v>
      </c>
      <c r="E81" s="29">
        <f t="shared" si="48"/>
        <v>4.3362766194256885E-2</v>
      </c>
      <c r="F81" s="28">
        <v>5542</v>
      </c>
      <c r="G81" s="29">
        <f t="shared" si="49"/>
        <v>4.1288265401148799E-2</v>
      </c>
      <c r="H81" s="28">
        <v>5550</v>
      </c>
      <c r="I81" s="29">
        <f t="shared" si="50"/>
        <v>3.9721733155838018E-2</v>
      </c>
      <c r="J81" s="28">
        <v>6256</v>
      </c>
      <c r="K81" s="29">
        <f t="shared" si="51"/>
        <v>4.2013928530654186E-2</v>
      </c>
      <c r="L81" s="28">
        <v>6131</v>
      </c>
      <c r="M81" s="29">
        <f t="shared" si="52"/>
        <v>4.1156489984426184E-2</v>
      </c>
      <c r="N81" s="21">
        <f t="shared" si="53"/>
        <v>-1.9980818414322251E-2</v>
      </c>
      <c r="O81" s="22">
        <f t="shared" si="54"/>
        <v>0.10627932154456875</v>
      </c>
    </row>
    <row r="82" spans="1:15" ht="18" x14ac:dyDescent="0.5">
      <c r="A82" s="53" t="s">
        <v>33</v>
      </c>
      <c r="B82" s="28">
        <v>9041</v>
      </c>
      <c r="C82" s="29">
        <f t="shared" si="47"/>
        <v>7.4832184212486649E-2</v>
      </c>
      <c r="D82" s="28">
        <v>8330</v>
      </c>
      <c r="E82" s="29">
        <f t="shared" si="48"/>
        <v>6.1809007939452397E-2</v>
      </c>
      <c r="F82" s="28">
        <v>8990</v>
      </c>
      <c r="G82" s="29">
        <f t="shared" si="49"/>
        <v>6.6976092738420728E-2</v>
      </c>
      <c r="H82" s="28">
        <v>8932</v>
      </c>
      <c r="I82" s="29">
        <f t="shared" si="50"/>
        <v>6.3926940639269403E-2</v>
      </c>
      <c r="J82" s="28">
        <v>9646</v>
      </c>
      <c r="K82" s="29">
        <f t="shared" si="51"/>
        <v>6.4780427526644868E-2</v>
      </c>
      <c r="L82" s="28">
        <v>8918</v>
      </c>
      <c r="M82" s="29">
        <f t="shared" si="52"/>
        <v>5.98652059502712E-2</v>
      </c>
      <c r="N82" s="21">
        <f t="shared" si="53"/>
        <v>-7.5471698113207544E-2</v>
      </c>
      <c r="O82" s="22">
        <f t="shared" si="54"/>
        <v>-8.0088987764182426E-3</v>
      </c>
    </row>
    <row r="83" spans="1:15" ht="18" x14ac:dyDescent="0.5">
      <c r="A83" s="53" t="s">
        <v>34</v>
      </c>
      <c r="B83" s="28">
        <v>7058</v>
      </c>
      <c r="C83" s="29">
        <f t="shared" si="47"/>
        <v>5.8418931110688063E-2</v>
      </c>
      <c r="D83" s="28">
        <v>24309</v>
      </c>
      <c r="E83" s="29">
        <f t="shared" si="48"/>
        <v>0.18037397046820508</v>
      </c>
      <c r="F83" s="28">
        <v>25974</v>
      </c>
      <c r="G83" s="29">
        <f t="shared" si="49"/>
        <v>0.19350801254591102</v>
      </c>
      <c r="H83" s="28">
        <v>28477</v>
      </c>
      <c r="I83" s="29">
        <f t="shared" si="50"/>
        <v>0.20381185496915302</v>
      </c>
      <c r="J83" s="28">
        <v>33699</v>
      </c>
      <c r="K83" s="29">
        <f t="shared" si="51"/>
        <v>0.22631511789554273</v>
      </c>
      <c r="L83" s="28">
        <v>33762</v>
      </c>
      <c r="M83" s="29">
        <f t="shared" si="52"/>
        <v>0.22663927823425165</v>
      </c>
      <c r="N83" s="21">
        <f t="shared" si="53"/>
        <v>1.8694916763108698E-3</v>
      </c>
      <c r="O83" s="22">
        <f t="shared" si="54"/>
        <v>0.29983829983829985</v>
      </c>
    </row>
    <row r="84" spans="1:15" x14ac:dyDescent="0.5">
      <c r="A84" s="53" t="s">
        <v>35</v>
      </c>
      <c r="B84" s="28">
        <v>518</v>
      </c>
      <c r="C84" s="29">
        <f t="shared" si="47"/>
        <v>4.287476100217685E-3</v>
      </c>
      <c r="D84" s="28">
        <v>474</v>
      </c>
      <c r="E84" s="29">
        <f t="shared" si="48"/>
        <v>3.517103212881205E-3</v>
      </c>
      <c r="F84" s="28">
        <v>692</v>
      </c>
      <c r="G84" s="29">
        <f t="shared" si="49"/>
        <v>5.1554456256937874E-3</v>
      </c>
      <c r="H84" s="28">
        <v>396</v>
      </c>
      <c r="I84" s="29">
        <f t="shared" si="50"/>
        <v>2.8341993386868211E-3</v>
      </c>
      <c r="J84" s="28">
        <v>503</v>
      </c>
      <c r="K84" s="29">
        <f t="shared" si="51"/>
        <v>3.3780380516174957E-3</v>
      </c>
      <c r="L84" s="28">
        <v>320</v>
      </c>
      <c r="M84" s="29">
        <f t="shared" si="52"/>
        <v>2.1481123462757101E-3</v>
      </c>
      <c r="N84" s="21">
        <f t="shared" si="53"/>
        <v>-0.36381709741550694</v>
      </c>
      <c r="O84" s="22">
        <f t="shared" si="54"/>
        <v>-0.53757225433526012</v>
      </c>
    </row>
    <row r="85" spans="1:15" s="23" customFormat="1" ht="15.5" x14ac:dyDescent="0.35">
      <c r="A85" s="52" t="s">
        <v>36</v>
      </c>
      <c r="B85" s="24"/>
      <c r="C85" s="25"/>
      <c r="D85" s="24"/>
      <c r="E85" s="25"/>
      <c r="F85" s="24"/>
      <c r="G85" s="25"/>
      <c r="H85" s="24"/>
      <c r="I85" s="25"/>
      <c r="J85" s="24"/>
      <c r="K85" s="25"/>
      <c r="L85" s="24"/>
      <c r="M85" s="25"/>
      <c r="N85" s="26"/>
      <c r="O85" s="27"/>
    </row>
    <row r="86" spans="1:15" x14ac:dyDescent="0.5">
      <c r="A86" s="53" t="s">
        <v>37</v>
      </c>
      <c r="B86" s="28">
        <v>82735</v>
      </c>
      <c r="C86" s="29">
        <f t="shared" ref="C86:C89" si="55">B86/$B$60</f>
        <v>0.68479601380600408</v>
      </c>
      <c r="D86" s="28">
        <v>94816</v>
      </c>
      <c r="E86" s="29">
        <f t="shared" ref="E86:E89" si="56">D86/$D$60</f>
        <v>0.70353936335979816</v>
      </c>
      <c r="F86" s="28">
        <v>94292</v>
      </c>
      <c r="G86" s="29">
        <f t="shared" ref="G86:G89" si="57">F86/$F$60</f>
        <v>0.70248161696231015</v>
      </c>
      <c r="H86" s="28">
        <v>98628</v>
      </c>
      <c r="I86" s="29">
        <f t="shared" ref="I86:I89" si="58">H86/$H$60</f>
        <v>0.70588740498990854</v>
      </c>
      <c r="J86" s="28">
        <v>104698</v>
      </c>
      <c r="K86" s="29">
        <f t="shared" ref="K86:K89" si="59">J86/$J$60</f>
        <v>0.70312888256113037</v>
      </c>
      <c r="L86" s="28">
        <v>104579</v>
      </c>
      <c r="M86" s="29">
        <f t="shared" ref="M86:M89" si="60">L86/$L$60</f>
        <v>0.70202325331614845</v>
      </c>
      <c r="N86" s="21">
        <f t="shared" ref="N86:N89" si="61">(L86-J86)/J86</f>
        <v>-1.1366024183843053E-3</v>
      </c>
      <c r="O86" s="22">
        <f t="shared" ref="O86:O89" si="62">(L86-F86)/F86</f>
        <v>0.10909727230305859</v>
      </c>
    </row>
    <row r="87" spans="1:15" x14ac:dyDescent="0.5">
      <c r="A87" s="53" t="s">
        <v>38</v>
      </c>
      <c r="B87" s="28">
        <v>22597</v>
      </c>
      <c r="C87" s="29">
        <f t="shared" si="55"/>
        <v>0.18703493713633015</v>
      </c>
      <c r="D87" s="28">
        <v>24059</v>
      </c>
      <c r="E87" s="29">
        <f t="shared" si="56"/>
        <v>0.17851895822512429</v>
      </c>
      <c r="F87" s="28">
        <v>24664</v>
      </c>
      <c r="G87" s="29">
        <f t="shared" si="57"/>
        <v>0.18374842617357165</v>
      </c>
      <c r="H87" s="28">
        <v>25082</v>
      </c>
      <c r="I87" s="29">
        <f t="shared" si="58"/>
        <v>0.17951360558823951</v>
      </c>
      <c r="J87" s="28">
        <v>26215</v>
      </c>
      <c r="K87" s="29">
        <f t="shared" si="59"/>
        <v>0.17605420978757982</v>
      </c>
      <c r="L87" s="28">
        <v>26002</v>
      </c>
      <c r="M87" s="29">
        <f t="shared" si="60"/>
        <v>0.17454755383706569</v>
      </c>
      <c r="N87" s="21">
        <f t="shared" si="61"/>
        <v>-8.1251192065611294E-3</v>
      </c>
      <c r="O87" s="22">
        <f t="shared" si="62"/>
        <v>5.4249108011676941E-2</v>
      </c>
    </row>
    <row r="88" spans="1:15" x14ac:dyDescent="0.5">
      <c r="A88" s="53" t="s">
        <v>39</v>
      </c>
      <c r="B88" s="28">
        <v>10574</v>
      </c>
      <c r="C88" s="29">
        <f t="shared" si="55"/>
        <v>8.7520795914482238E-2</v>
      </c>
      <c r="D88" s="28">
        <v>10964</v>
      </c>
      <c r="E88" s="29">
        <f t="shared" si="56"/>
        <v>8.1353416932551756E-2</v>
      </c>
      <c r="F88" s="28">
        <v>10475</v>
      </c>
      <c r="G88" s="29">
        <f t="shared" si="57"/>
        <v>7.8039440649049746E-2</v>
      </c>
      <c r="H88" s="28">
        <v>11538</v>
      </c>
      <c r="I88" s="29">
        <f t="shared" si="58"/>
        <v>8.2578262549920553E-2</v>
      </c>
      <c r="J88" s="28">
        <v>12307</v>
      </c>
      <c r="K88" s="29">
        <f t="shared" si="59"/>
        <v>8.265112187128533E-2</v>
      </c>
      <c r="L88" s="28">
        <v>12418</v>
      </c>
      <c r="M88" s="29">
        <f t="shared" si="60"/>
        <v>8.3360184737661783E-2</v>
      </c>
      <c r="N88" s="21">
        <f t="shared" si="61"/>
        <v>9.0192573332249937E-3</v>
      </c>
      <c r="O88" s="22">
        <f t="shared" si="62"/>
        <v>0.18548926014319808</v>
      </c>
    </row>
    <row r="89" spans="1:15" x14ac:dyDescent="0.5">
      <c r="A89" s="53" t="s">
        <v>40</v>
      </c>
      <c r="B89" s="28">
        <v>4911</v>
      </c>
      <c r="C89" s="29">
        <f t="shared" si="55"/>
        <v>4.0648253143183495E-2</v>
      </c>
      <c r="D89" s="28">
        <v>4931</v>
      </c>
      <c r="E89" s="29">
        <f t="shared" si="56"/>
        <v>3.6588261482525787E-2</v>
      </c>
      <c r="F89" s="28">
        <v>4796</v>
      </c>
      <c r="G89" s="29">
        <f t="shared" si="57"/>
        <v>3.5730516215068502E-2</v>
      </c>
      <c r="H89" s="28">
        <v>4474</v>
      </c>
      <c r="I89" s="29">
        <f t="shared" si="58"/>
        <v>3.2020726871931408E-2</v>
      </c>
      <c r="J89" s="28">
        <v>5683</v>
      </c>
      <c r="K89" s="29">
        <f t="shared" si="59"/>
        <v>3.816578578000443E-2</v>
      </c>
      <c r="L89" s="28">
        <v>5969</v>
      </c>
      <c r="M89" s="29">
        <f t="shared" si="60"/>
        <v>4.0069008109124109E-2</v>
      </c>
      <c r="N89" s="30">
        <f t="shared" si="61"/>
        <v>5.0325532289283832E-2</v>
      </c>
      <c r="O89" s="31">
        <f t="shared" si="62"/>
        <v>0.24457881567973311</v>
      </c>
    </row>
    <row r="90" spans="1:15" s="23" customFormat="1" ht="15.5" x14ac:dyDescent="0.35">
      <c r="A90" s="52" t="s">
        <v>41</v>
      </c>
      <c r="B90" s="24"/>
      <c r="C90" s="25"/>
      <c r="D90" s="24"/>
      <c r="E90" s="25"/>
      <c r="F90" s="24"/>
      <c r="G90" s="25"/>
      <c r="H90" s="24"/>
      <c r="I90" s="25"/>
      <c r="J90" s="24"/>
      <c r="K90" s="25"/>
      <c r="L90" s="24"/>
      <c r="M90" s="25"/>
      <c r="N90" s="26"/>
      <c r="O90" s="27"/>
    </row>
    <row r="91" spans="1:15" x14ac:dyDescent="0.5">
      <c r="A91" s="55" t="s">
        <v>41</v>
      </c>
      <c r="B91" s="28">
        <v>97236</v>
      </c>
      <c r="C91" s="29">
        <f t="shared" ref="C91:C94" si="63">B91/$B$60</f>
        <v>0.80482051366943397</v>
      </c>
      <c r="D91" s="28">
        <v>97437</v>
      </c>
      <c r="E91" s="29">
        <f t="shared" ref="E91:E94" si="64">D91/$D$60</f>
        <v>0.7229873117162573</v>
      </c>
      <c r="F91" s="28">
        <v>96312</v>
      </c>
      <c r="G91" s="29">
        <f t="shared" ref="G91:G94" si="65">F91/$F$60</f>
        <v>0.71753075014713885</v>
      </c>
      <c r="H91" s="28">
        <v>99618</v>
      </c>
      <c r="I91" s="29">
        <f t="shared" ref="I91:I94" si="66">H91/$H$60</f>
        <v>0.71297290333662555</v>
      </c>
      <c r="J91" s="28">
        <v>104221</v>
      </c>
      <c r="K91" s="29">
        <f t="shared" ref="K91:K94" si="67">J91/$J$60</f>
        <v>0.69992545482629631</v>
      </c>
      <c r="L91" s="28">
        <v>104099</v>
      </c>
      <c r="M91" s="29">
        <f t="shared" ref="M91:M94" si="68">L91/$L$60</f>
        <v>0.69880108479673486</v>
      </c>
      <c r="N91" s="21">
        <f t="shared" ref="N91:N94" si="69">(L91-J91)/J91</f>
        <v>-1.1705894205582368E-3</v>
      </c>
      <c r="O91" s="22">
        <f t="shared" ref="O91:O94" si="70">(L91-F91)/F91</f>
        <v>8.0851814934795249E-2</v>
      </c>
    </row>
    <row r="92" spans="1:15" x14ac:dyDescent="0.5">
      <c r="A92" s="53" t="s">
        <v>57</v>
      </c>
      <c r="B92" s="28">
        <v>16523</v>
      </c>
      <c r="C92" s="29">
        <f t="shared" si="63"/>
        <v>0.13676055521987801</v>
      </c>
      <c r="D92" s="28">
        <v>13024</v>
      </c>
      <c r="E92" s="29">
        <f t="shared" si="64"/>
        <v>9.6638717815537581E-2</v>
      </c>
      <c r="F92" s="28">
        <v>11941</v>
      </c>
      <c r="G92" s="29">
        <f t="shared" si="65"/>
        <v>8.8961237306950172E-2</v>
      </c>
      <c r="H92" s="28">
        <v>11627</v>
      </c>
      <c r="I92" s="29">
        <f t="shared" si="66"/>
        <v>8.3215241694221384E-2</v>
      </c>
      <c r="J92" s="28">
        <v>10983</v>
      </c>
      <c r="K92" s="29">
        <f t="shared" si="67"/>
        <v>7.3759427278160955E-2</v>
      </c>
      <c r="L92" s="28">
        <v>11107</v>
      </c>
      <c r="M92" s="29">
        <f t="shared" si="68"/>
        <v>7.4559636969013479E-2</v>
      </c>
      <c r="N92" s="21">
        <f t="shared" si="69"/>
        <v>1.129017572612219E-2</v>
      </c>
      <c r="O92" s="22">
        <f t="shared" si="70"/>
        <v>-6.9843396700443844E-2</v>
      </c>
    </row>
    <row r="93" spans="1:15" x14ac:dyDescent="0.5">
      <c r="A93" s="56" t="s">
        <v>43</v>
      </c>
      <c r="B93" s="28">
        <v>10</v>
      </c>
      <c r="C93" s="29">
        <f t="shared" si="63"/>
        <v>8.2769808884511286E-5</v>
      </c>
      <c r="D93" s="28">
        <v>911</v>
      </c>
      <c r="E93" s="29">
        <f t="shared" si="64"/>
        <v>6.7596646137864508E-3</v>
      </c>
      <c r="F93" s="28">
        <v>1375</v>
      </c>
      <c r="G93" s="29">
        <f t="shared" si="65"/>
        <v>1.0243840657989823E-2</v>
      </c>
      <c r="H93" s="28">
        <v>2109</v>
      </c>
      <c r="I93" s="29">
        <f t="shared" si="66"/>
        <v>1.5094258599218448E-2</v>
      </c>
      <c r="J93" s="28">
        <v>3187</v>
      </c>
      <c r="K93" s="29">
        <f t="shared" si="67"/>
        <v>2.1403195368797135E-2</v>
      </c>
      <c r="L93" s="28">
        <v>3683</v>
      </c>
      <c r="M93" s="29">
        <f t="shared" si="68"/>
        <v>2.4723430535417004E-2</v>
      </c>
      <c r="N93" s="21">
        <f t="shared" si="69"/>
        <v>0.15563225604016317</v>
      </c>
      <c r="O93" s="22">
        <f t="shared" si="70"/>
        <v>1.6785454545454546</v>
      </c>
    </row>
    <row r="94" spans="1:15" ht="17.5" customHeight="1" x14ac:dyDescent="0.5">
      <c r="A94" s="57" t="s">
        <v>44</v>
      </c>
      <c r="B94" s="28">
        <v>7048</v>
      </c>
      <c r="C94" s="29">
        <f t="shared" si="63"/>
        <v>5.8336161301803552E-2</v>
      </c>
      <c r="D94" s="28">
        <v>23398</v>
      </c>
      <c r="E94" s="29">
        <f t="shared" si="64"/>
        <v>0.17361430585441864</v>
      </c>
      <c r="F94" s="28">
        <v>24637</v>
      </c>
      <c r="G94" s="29">
        <f t="shared" si="65"/>
        <v>0.18354727439337837</v>
      </c>
      <c r="H94" s="28">
        <v>26368</v>
      </c>
      <c r="I94" s="29">
        <f t="shared" si="66"/>
        <v>0.1887175963699346</v>
      </c>
      <c r="J94" s="28">
        <v>30512</v>
      </c>
      <c r="K94" s="29">
        <f t="shared" si="67"/>
        <v>0.20491192252674559</v>
      </c>
      <c r="L94" s="28">
        <v>30079</v>
      </c>
      <c r="M94" s="29">
        <f t="shared" si="68"/>
        <v>0.20191584769883464</v>
      </c>
      <c r="N94" s="21">
        <f t="shared" si="69"/>
        <v>-1.4191137912952281E-2</v>
      </c>
      <c r="O94" s="22">
        <f t="shared" si="70"/>
        <v>0.22088728335430449</v>
      </c>
    </row>
    <row r="95" spans="1:15" s="23" customFormat="1" ht="15.5" x14ac:dyDescent="0.35">
      <c r="A95" s="52" t="s">
        <v>45</v>
      </c>
      <c r="B95" s="24"/>
      <c r="C95" s="25"/>
      <c r="D95" s="24"/>
      <c r="E95" s="25"/>
      <c r="F95" s="24"/>
      <c r="G95" s="25"/>
      <c r="H95" s="24"/>
      <c r="I95" s="25"/>
      <c r="J95" s="24"/>
      <c r="K95" s="25"/>
      <c r="L95" s="24"/>
      <c r="M95" s="25"/>
      <c r="N95" s="26"/>
      <c r="O95" s="27"/>
    </row>
    <row r="96" spans="1:15" x14ac:dyDescent="0.5">
      <c r="A96" s="53" t="s">
        <v>46</v>
      </c>
      <c r="B96" s="28">
        <v>7040</v>
      </c>
      <c r="C96" s="29">
        <f t="shared" ref="C96:C102" si="71">B96/$B$60</f>
        <v>5.8269945454695944E-2</v>
      </c>
      <c r="D96" s="28">
        <v>22658</v>
      </c>
      <c r="E96" s="29">
        <f t="shared" ref="E96:E102" si="72">D96/$D$60</f>
        <v>0.16812346961489946</v>
      </c>
      <c r="F96" s="28">
        <v>24699</v>
      </c>
      <c r="G96" s="29">
        <f t="shared" ref="G96:G102" si="73">F96/$F$60</f>
        <v>0.18400917848122955</v>
      </c>
      <c r="H96" s="28">
        <v>26697</v>
      </c>
      <c r="I96" s="29">
        <f t="shared" ref="I96:I102" si="74">H96/$H$60</f>
        <v>0.19107227208313651</v>
      </c>
      <c r="J96" s="28">
        <v>31021</v>
      </c>
      <c r="K96" s="29">
        <f t="shared" ref="K96:K102" si="75">J96/$J$60</f>
        <v>0.20833025526685159</v>
      </c>
      <c r="L96" s="28">
        <v>31088</v>
      </c>
      <c r="M96" s="29">
        <f t="shared" ref="M96:M102" si="76">L96/$L$60</f>
        <v>0.20868911444068525</v>
      </c>
      <c r="N96" s="21">
        <f t="shared" ref="N96:N101" si="77">(L96-J96)/J96</f>
        <v>2.1598272138228943E-3</v>
      </c>
      <c r="O96" s="22">
        <f t="shared" ref="O96:O101" si="78">(L96-F96)/F96</f>
        <v>0.25867444026073932</v>
      </c>
    </row>
    <row r="97" spans="1:17" x14ac:dyDescent="0.5">
      <c r="A97" s="53" t="s">
        <v>47</v>
      </c>
      <c r="B97" s="28">
        <v>77689</v>
      </c>
      <c r="C97" s="29">
        <f t="shared" si="71"/>
        <v>0.64303036824287974</v>
      </c>
      <c r="D97" s="28">
        <v>76825</v>
      </c>
      <c r="E97" s="29">
        <f t="shared" si="72"/>
        <v>0.5700452622987312</v>
      </c>
      <c r="F97" s="28">
        <v>76932</v>
      </c>
      <c r="G97" s="29">
        <f t="shared" si="73"/>
        <v>0.57314847236398037</v>
      </c>
      <c r="H97" s="28">
        <v>78532</v>
      </c>
      <c r="I97" s="29">
        <f t="shared" si="74"/>
        <v>0.56205894562058945</v>
      </c>
      <c r="J97" s="28">
        <v>80889</v>
      </c>
      <c r="K97" s="29">
        <f t="shared" si="75"/>
        <v>0.54323284285743068</v>
      </c>
      <c r="L97" s="28">
        <v>79982</v>
      </c>
      <c r="M97" s="29">
        <f t="shared" si="76"/>
        <v>0.5369072552494496</v>
      </c>
      <c r="N97" s="21">
        <f t="shared" si="77"/>
        <v>-1.1212896685581475E-2</v>
      </c>
      <c r="O97" s="22">
        <f t="shared" si="78"/>
        <v>3.9645401133468518E-2</v>
      </c>
    </row>
    <row r="98" spans="1:17" x14ac:dyDescent="0.5">
      <c r="A98" s="53" t="s">
        <v>48</v>
      </c>
      <c r="B98" s="28">
        <v>17617</v>
      </c>
      <c r="C98" s="29">
        <f t="shared" si="71"/>
        <v>0.14581557231184353</v>
      </c>
      <c r="D98" s="28">
        <v>17117</v>
      </c>
      <c r="E98" s="29">
        <f t="shared" si="72"/>
        <v>0.1270089782592565</v>
      </c>
      <c r="F98" s="28">
        <v>16057</v>
      </c>
      <c r="G98" s="29">
        <f t="shared" si="73"/>
        <v>0.11962570868752188</v>
      </c>
      <c r="H98" s="28">
        <v>16371</v>
      </c>
      <c r="I98" s="29">
        <f t="shared" si="74"/>
        <v>0.11716837720616653</v>
      </c>
      <c r="J98" s="28">
        <v>17957</v>
      </c>
      <c r="K98" s="29">
        <f t="shared" si="75"/>
        <v>0.12059528686460314</v>
      </c>
      <c r="L98" s="28">
        <v>18784</v>
      </c>
      <c r="M98" s="29">
        <f t="shared" si="76"/>
        <v>0.1260941947263842</v>
      </c>
      <c r="N98" s="21">
        <f t="shared" si="77"/>
        <v>4.6054463440441055E-2</v>
      </c>
      <c r="O98" s="22">
        <f t="shared" si="78"/>
        <v>0.16983247181914429</v>
      </c>
    </row>
    <row r="99" spans="1:17" x14ac:dyDescent="0.5">
      <c r="A99" s="53" t="s">
        <v>49</v>
      </c>
      <c r="B99" s="28">
        <v>12089</v>
      </c>
      <c r="C99" s="29">
        <f t="shared" si="71"/>
        <v>0.10006042196048569</v>
      </c>
      <c r="D99" s="28">
        <v>11662</v>
      </c>
      <c r="E99" s="29">
        <f t="shared" si="72"/>
        <v>8.653261111523336E-2</v>
      </c>
      <c r="F99" s="28">
        <v>10393</v>
      </c>
      <c r="G99" s="29">
        <f t="shared" si="73"/>
        <v>7.74285352425369E-2</v>
      </c>
      <c r="H99" s="28">
        <v>11228</v>
      </c>
      <c r="I99" s="29">
        <f t="shared" si="74"/>
        <v>8.0359571148423292E-2</v>
      </c>
      <c r="J99" s="28">
        <v>11710</v>
      </c>
      <c r="K99" s="29">
        <f t="shared" si="75"/>
        <v>7.8641800366681669E-2</v>
      </c>
      <c r="L99" s="28">
        <v>11639</v>
      </c>
      <c r="M99" s="29">
        <f t="shared" si="76"/>
        <v>7.8130873744696849E-2</v>
      </c>
      <c r="N99" s="21">
        <f t="shared" si="77"/>
        <v>-6.0631938514090523E-3</v>
      </c>
      <c r="O99" s="22">
        <f t="shared" si="78"/>
        <v>0.11988838641393246</v>
      </c>
    </row>
    <row r="100" spans="1:17" x14ac:dyDescent="0.5">
      <c r="A100" s="53" t="s">
        <v>50</v>
      </c>
      <c r="B100" s="28">
        <v>4237</v>
      </c>
      <c r="C100" s="29">
        <f t="shared" si="71"/>
        <v>3.5069568024367434E-2</v>
      </c>
      <c r="D100" s="28">
        <v>4309</v>
      </c>
      <c r="E100" s="29">
        <f t="shared" si="72"/>
        <v>3.197299102174074E-2</v>
      </c>
      <c r="F100" s="28">
        <v>3783</v>
      </c>
      <c r="G100" s="29">
        <f t="shared" si="73"/>
        <v>2.8183599424854908E-2</v>
      </c>
      <c r="H100" s="28">
        <v>4222</v>
      </c>
      <c r="I100" s="29">
        <f t="shared" si="74"/>
        <v>3.0217145474585247E-2</v>
      </c>
      <c r="J100" s="28">
        <v>4607</v>
      </c>
      <c r="K100" s="29">
        <f t="shared" si="75"/>
        <v>3.0939604977737185E-2</v>
      </c>
      <c r="L100" s="28">
        <v>4482</v>
      </c>
      <c r="M100" s="29">
        <f t="shared" si="76"/>
        <v>3.0086998550024165E-2</v>
      </c>
      <c r="N100" s="21">
        <f t="shared" si="77"/>
        <v>-2.7132624267419143E-2</v>
      </c>
      <c r="O100" s="22">
        <f t="shared" si="78"/>
        <v>0.18477398889770025</v>
      </c>
    </row>
    <row r="101" spans="1:17" x14ac:dyDescent="0.5">
      <c r="A101" s="53" t="s">
        <v>51</v>
      </c>
      <c r="B101" s="28">
        <v>2145</v>
      </c>
      <c r="C101" s="29">
        <f t="shared" si="71"/>
        <v>1.7754124005727671E-2</v>
      </c>
      <c r="D101" s="28">
        <v>2188</v>
      </c>
      <c r="E101" s="29">
        <f t="shared" si="72"/>
        <v>1.6235067151443201E-2</v>
      </c>
      <c r="F101" s="28">
        <v>2363</v>
      </c>
      <c r="G101" s="29">
        <f t="shared" si="73"/>
        <v>1.7604505799876328E-2</v>
      </c>
      <c r="H101" s="28">
        <v>2658</v>
      </c>
      <c r="I101" s="29">
        <f t="shared" si="74"/>
        <v>1.9023489500579721E-2</v>
      </c>
      <c r="J101" s="28">
        <v>2719</v>
      </c>
      <c r="K101" s="29">
        <f t="shared" si="75"/>
        <v>1.8260209666695768E-2</v>
      </c>
      <c r="L101" s="28">
        <v>2985</v>
      </c>
      <c r="M101" s="29">
        <f t="shared" si="76"/>
        <v>2.0037860480103108E-2</v>
      </c>
      <c r="N101" s="21">
        <f t="shared" si="77"/>
        <v>9.7830084589922761E-2</v>
      </c>
      <c r="O101" s="22">
        <f t="shared" si="78"/>
        <v>0.26322471434617012</v>
      </c>
    </row>
    <row r="102" spans="1:17" ht="16.5" thickBot="1" x14ac:dyDescent="0.55000000000000004">
      <c r="A102" s="60" t="s">
        <v>52</v>
      </c>
      <c r="B102" s="34">
        <v>0</v>
      </c>
      <c r="C102" s="35">
        <f t="shared" si="71"/>
        <v>0</v>
      </c>
      <c r="D102" s="34">
        <v>11</v>
      </c>
      <c r="E102" s="35">
        <f t="shared" si="72"/>
        <v>8.1620538695555389E-5</v>
      </c>
      <c r="F102" s="34">
        <v>0</v>
      </c>
      <c r="G102" s="35">
        <f t="shared" si="73"/>
        <v>0</v>
      </c>
      <c r="H102" s="34">
        <v>14</v>
      </c>
      <c r="I102" s="35">
        <f t="shared" si="74"/>
        <v>1.0019896651923104E-4</v>
      </c>
      <c r="J102" s="34">
        <v>0</v>
      </c>
      <c r="K102" s="35">
        <f t="shared" si="75"/>
        <v>0</v>
      </c>
      <c r="L102" s="34">
        <v>8</v>
      </c>
      <c r="M102" s="35">
        <f t="shared" si="76"/>
        <v>5.3702808656892759E-5</v>
      </c>
      <c r="N102" s="36"/>
      <c r="O102" s="37"/>
    </row>
    <row r="103" spans="1:17" ht="16.5" thickTop="1" x14ac:dyDescent="0.5">
      <c r="A103" s="38" t="s">
        <v>58</v>
      </c>
      <c r="B103" s="39"/>
      <c r="C103" s="40"/>
      <c r="D103" s="39"/>
      <c r="E103" s="40"/>
      <c r="F103" s="39"/>
      <c r="G103" s="40"/>
      <c r="H103" s="39"/>
      <c r="I103" s="40"/>
      <c r="J103" s="39"/>
      <c r="K103" s="40"/>
      <c r="L103" s="39"/>
      <c r="M103" s="40"/>
      <c r="N103" s="41"/>
      <c r="O103" s="41"/>
      <c r="P103" s="41"/>
    </row>
    <row r="104" spans="1:17" ht="16.5" x14ac:dyDescent="0.5">
      <c r="A104" s="38" t="s">
        <v>59</v>
      </c>
      <c r="N104" s="42"/>
      <c r="O104" s="42"/>
    </row>
    <row r="105" spans="1:17" ht="16.5" x14ac:dyDescent="0.5">
      <c r="A105" s="38" t="s">
        <v>60</v>
      </c>
      <c r="N105" s="42"/>
      <c r="O105" s="42"/>
    </row>
    <row r="106" spans="1:17" ht="16.5" x14ac:dyDescent="0.5">
      <c r="A106" s="38" t="s">
        <v>61</v>
      </c>
      <c r="N106" s="42"/>
      <c r="O106" s="42"/>
    </row>
    <row r="107" spans="1:17" ht="16.5" x14ac:dyDescent="0.5">
      <c r="A107" s="38" t="s">
        <v>63</v>
      </c>
      <c r="N107" s="42"/>
      <c r="O107" s="42"/>
    </row>
    <row r="108" spans="1:17" x14ac:dyDescent="0.5">
      <c r="A108" s="45" t="s">
        <v>62</v>
      </c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3"/>
    </row>
    <row r="109" spans="1:17" ht="16.5" x14ac:dyDescent="0.5">
      <c r="Q109" s="42"/>
    </row>
  </sheetData>
  <sheetProtection algorithmName="SHA-512" hashValue="7u/e8iU0Si2C9C+wj0EHCOX3TW1E9iXqdf4yuSdWfkKD2FBRtytwlvXwrIuN30dN2ipfjgFniUYNh0tGQua+6w==" saltValue="eXZAUHDnTPsYZyKfMJ2ebw==" spinCount="100000" sheet="1" objects="1" scenarios="1"/>
  <mergeCells count="1">
    <mergeCell ref="B6:N6"/>
  </mergeCells>
  <conditionalFormatting sqref="N9:O9 N11:O12 N14:O16 N18:O26 N28:O33 N35:O38 N41:O45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N47:O52">
    <cfRule type="cellIs" dxfId="9" priority="9" operator="lessThan">
      <formula>0</formula>
    </cfRule>
  </conditionalFormatting>
  <conditionalFormatting sqref="N47:O55">
    <cfRule type="cellIs" dxfId="8" priority="10" operator="greaterThan">
      <formula>0</formula>
    </cfRule>
  </conditionalFormatting>
  <conditionalFormatting sqref="N60:O60 N62:O63 N65:O67 N69:O77 N86:O88 N91:O94 N79:O83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N97:O102">
    <cfRule type="cellIs" dxfId="5" priority="5" operator="lessThan">
      <formula>0</formula>
    </cfRule>
  </conditionalFormatting>
  <conditionalFormatting sqref="N97:O102">
    <cfRule type="cellIs" dxfId="4" priority="6" operator="greaterThan">
      <formula>0</formula>
    </cfRule>
  </conditionalFormatting>
  <conditionalFormatting sqref="N84:O84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N96:O96">
    <cfRule type="cellIs" dxfId="1" priority="1" operator="lessThan">
      <formula>0</formula>
    </cfRule>
  </conditionalFormatting>
  <conditionalFormatting sqref="N96:O96">
    <cfRule type="cellIs" dxfId="0" priority="2" operator="greaterThan">
      <formula>0</formula>
    </cfRule>
  </conditionalFormatting>
  <printOptions horizontalCentered="1"/>
  <pageMargins left="0.1" right="0.1" top="0.25" bottom="0.25" header="0.3" footer="0.2"/>
  <pageSetup scale="71" orientation="portrait" r:id="rId1"/>
  <headerFooter scaleWithDoc="0">
    <oddFooter xml:space="preserve">&amp;L&amp;"-,Regular"&amp;8&amp;K00-023Source:  JCCC EDW -  Student Census&amp;C&amp;"-,Regular"&amp;8&amp;K00-035Office of Institutional Planning and Research&amp;R&amp;"-,Regular"&amp;8 10/2/2025
</oddFooter>
  </headerFooter>
  <rowBreaks count="1" manualBreakCount="1">
    <brk id="56" max="14" man="1"/>
  </rowBreaks>
  <ignoredErrors>
    <ignoredError sqref="C16 E16 G16 I16 K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Enrollment Summary</vt:lpstr>
      <vt:lpstr>'Fall Enrollment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Alleman Beyers</dc:creator>
  <cp:lastModifiedBy>Natalie Alleman Beyers</cp:lastModifiedBy>
  <cp:lastPrinted>2025-10-02T20:29:13Z</cp:lastPrinted>
  <dcterms:created xsi:type="dcterms:W3CDTF">2025-10-02T20:01:18Z</dcterms:created>
  <dcterms:modified xsi:type="dcterms:W3CDTF">2025-10-02T20:31:39Z</dcterms:modified>
</cp:coreProperties>
</file>